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ate1904="1" autoCompressPictures="0" defaultThemeVersion="124226"/>
  <bookViews>
    <workbookView xWindow="5280" yWindow="960" windowWidth="15480" windowHeight="10980" tabRatio="814"/>
  </bookViews>
  <sheets>
    <sheet name="t1" sheetId="20" r:id="rId1"/>
    <sheet name="t2" sheetId="21" r:id="rId2"/>
    <sheet name="t3" sheetId="9" r:id="rId3"/>
    <sheet name="t4" sheetId="10" r:id="rId4"/>
    <sheet name="t5" sheetId="11" r:id="rId5"/>
    <sheet name="t6" sheetId="12" r:id="rId6"/>
    <sheet name="t7" sheetId="18" r:id="rId7"/>
    <sheet name="t8" sheetId="25" r:id="rId8"/>
    <sheet name="t9" sheetId="22" r:id="rId9"/>
    <sheet name="t10" sheetId="23" r:id="rId10"/>
    <sheet name="t11" sheetId="24" r:id="rId11"/>
  </sheets>
  <definedNames>
    <definedName name="InvComb" localSheetId="0">#REF!</definedName>
    <definedName name="InvComb" localSheetId="1">#REF!</definedName>
    <definedName name="InvComb" localSheetId="2">#REF!</definedName>
    <definedName name="InvComb" localSheetId="5">#REF!</definedName>
    <definedName name="InvComb" localSheetId="6">#REF!</definedName>
    <definedName name="InvComb" localSheetId="7">#REF!</definedName>
    <definedName name="InvComb">#REF!</definedName>
    <definedName name="lavoroN144" localSheetId="0">#REF!</definedName>
    <definedName name="lavoroN144" localSheetId="1">#REF!</definedName>
    <definedName name="lavoroN144" localSheetId="6">#REF!</definedName>
    <definedName name="lavoroN144" localSheetId="7">#REF!</definedName>
    <definedName name="lavoroN144">#REF!</definedName>
    <definedName name="Query1" localSheetId="7">#REF!</definedName>
    <definedName name="Query1">#REF!</definedName>
  </definedNames>
  <calcPr calcId="145621"/>
</workbook>
</file>

<file path=xl/calcChain.xml><?xml version="1.0" encoding="utf-8"?>
<calcChain xmlns="http://schemas.openxmlformats.org/spreadsheetml/2006/main">
  <c r="C17" i="23" l="1"/>
  <c r="B17" i="23"/>
  <c r="G29" i="21" l="1"/>
  <c r="F29" i="21"/>
  <c r="D29" i="21"/>
  <c r="G26" i="21"/>
  <c r="F26" i="21"/>
  <c r="D26" i="21"/>
  <c r="G25" i="21"/>
  <c r="F25" i="21"/>
  <c r="D25" i="21"/>
  <c r="G24" i="21"/>
  <c r="F24" i="21"/>
  <c r="D24" i="21"/>
  <c r="G23" i="21"/>
  <c r="F23" i="21"/>
  <c r="D23" i="21"/>
  <c r="G22" i="21"/>
  <c r="F22" i="21"/>
  <c r="D22" i="21"/>
  <c r="G21" i="21"/>
  <c r="F21" i="21"/>
  <c r="D21" i="21"/>
  <c r="G20" i="21"/>
  <c r="F20" i="21"/>
  <c r="D20" i="21"/>
  <c r="G19" i="21"/>
  <c r="F19" i="21"/>
  <c r="D19" i="21"/>
  <c r="G18" i="21"/>
  <c r="F18" i="21"/>
  <c r="D18" i="21"/>
  <c r="G17" i="21"/>
  <c r="F17" i="21"/>
  <c r="D17" i="21"/>
  <c r="G16" i="21"/>
  <c r="F16" i="21"/>
  <c r="D16" i="21"/>
  <c r="G15" i="21"/>
  <c r="F15" i="21"/>
  <c r="D15" i="21"/>
  <c r="G14" i="21"/>
  <c r="F14" i="21"/>
  <c r="G13" i="21"/>
  <c r="F13" i="21"/>
  <c r="D13" i="21"/>
  <c r="G12" i="21"/>
  <c r="F12" i="21"/>
  <c r="D12" i="21"/>
  <c r="G11" i="21"/>
  <c r="F11" i="21"/>
  <c r="D11" i="21"/>
  <c r="G10" i="21"/>
  <c r="F10" i="21"/>
  <c r="D10" i="21"/>
  <c r="G9" i="21"/>
  <c r="F9" i="21"/>
  <c r="D9" i="21"/>
  <c r="G8" i="21"/>
  <c r="F8" i="21"/>
  <c r="D8" i="21"/>
  <c r="G7" i="21"/>
  <c r="F7" i="21"/>
  <c r="D7" i="21"/>
  <c r="G6" i="21"/>
  <c r="F6" i="21"/>
  <c r="D6" i="21"/>
  <c r="E56" i="12" l="1"/>
  <c r="D56" i="12"/>
  <c r="C56" i="12"/>
  <c r="B56" i="12"/>
  <c r="D27" i="11"/>
  <c r="D25" i="11"/>
  <c r="B26" i="11"/>
  <c r="B30" i="11" s="1"/>
  <c r="B21" i="11"/>
  <c r="D19" i="11"/>
  <c r="E28" i="10"/>
  <c r="D28" i="10"/>
  <c r="C28" i="10"/>
  <c r="B28" i="10"/>
  <c r="D28" i="9"/>
  <c r="C28" i="9"/>
  <c r="B28" i="9"/>
  <c r="D30" i="11" l="1"/>
</calcChain>
</file>

<file path=xl/sharedStrings.xml><?xml version="1.0" encoding="utf-8"?>
<sst xmlns="http://schemas.openxmlformats.org/spreadsheetml/2006/main" count="381" uniqueCount="245">
  <si>
    <t>Italia</t>
  </si>
  <si>
    <t>Spesa FEASR erogata</t>
  </si>
  <si>
    <t>Piemonte</t>
  </si>
  <si>
    <t>Lombardia</t>
  </si>
  <si>
    <t>P.A. Bolzano</t>
  </si>
  <si>
    <t>P.A. Trento</t>
  </si>
  <si>
    <t>Veneto</t>
  </si>
  <si>
    <t>Liguria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</si>
  <si>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</si>
  <si>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</si>
  <si>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</si>
  <si>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</si>
  <si>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</si>
  <si>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</si>
  <si>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</si>
  <si>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</si>
  <si>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</si>
  <si>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</si>
  <si>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</si>
  <si>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</si>
  <si>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(migliaia di euro)</t>
  </si>
  <si>
    <t>Rete rurale nazionale</t>
  </si>
  <si>
    <t>Spesa pubblica programmata</t>
  </si>
  <si>
    <t xml:space="preserve">Programmato FEASR </t>
  </si>
  <si>
    <t>Spesa pubblica erogata</t>
  </si>
  <si>
    <t>Valle d'Aosta</t>
  </si>
  <si>
    <t>Emilia-Romagna</t>
  </si>
  <si>
    <t>Avanzamento FEASR (%)</t>
  </si>
  <si>
    <t>Rete Rurale Nazionale</t>
  </si>
  <si>
    <t>Totale spesa
complessiva
1/1/2007‐
31/12/2015</t>
  </si>
  <si>
    <t>Totale impegno complessivo
2007-2013</t>
  </si>
  <si>
    <t>Importo
disimpegnato al
31/12/2015</t>
  </si>
  <si>
    <t xml:space="preserve">Variazione dotazione </t>
  </si>
  <si>
    <t>Totale</t>
  </si>
  <si>
    <t xml:space="preserve">Misure </t>
  </si>
  <si>
    <t>Totale Asse I</t>
  </si>
  <si>
    <t>Totale Asse II</t>
  </si>
  <si>
    <t>Totale Asse III</t>
  </si>
  <si>
    <t>Totale Asse IV</t>
  </si>
  <si>
    <t>Totale Asse V</t>
  </si>
  <si>
    <t>Totale Assi</t>
  </si>
  <si>
    <t>Misure</t>
  </si>
  <si>
    <t>(valori in migliaia di euro e in percentuali)</t>
  </si>
  <si>
    <t>Programma</t>
  </si>
  <si>
    <t>Spesa Pubblica totale programmata</t>
  </si>
  <si>
    <t>Programmato FEASR</t>
  </si>
  <si>
    <t>Tasso cofinanziamento 
FEASR (%)</t>
  </si>
  <si>
    <t xml:space="preserve">Cofinanziamento nazionale 70% </t>
  </si>
  <si>
    <t xml:space="preserve">Cofinanziamento regionale 30% </t>
  </si>
  <si>
    <t>Gestione del rischio</t>
  </si>
  <si>
    <t>Biodiversità Animale</t>
  </si>
  <si>
    <t>Piano Irriguo</t>
  </si>
  <si>
    <t>Altro</t>
  </si>
  <si>
    <t>PSRN</t>
  </si>
  <si>
    <t>M01 </t>
  </si>
  <si>
    <t>M02</t>
  </si>
  <si>
    <t>M03</t>
  </si>
  <si>
    <t>M04</t>
  </si>
  <si>
    <t>M05</t>
  </si>
  <si>
    <t>M06</t>
  </si>
  <si>
    <t>M07</t>
  </si>
  <si>
    <t>M08</t>
  </si>
  <si>
    <t>M09</t>
  </si>
  <si>
    <t>M10</t>
  </si>
  <si>
    <t>M11</t>
  </si>
  <si>
    <t>M12</t>
  </si>
  <si>
    <t>M13</t>
  </si>
  <si>
    <t>M14</t>
  </si>
  <si>
    <t>M15</t>
  </si>
  <si>
    <t>M16</t>
  </si>
  <si>
    <t>M17</t>
  </si>
  <si>
    <t>M19</t>
  </si>
  <si>
    <t>M20</t>
  </si>
  <si>
    <t>(milioni di euro)</t>
  </si>
  <si>
    <t>Belgio</t>
  </si>
  <si>
    <t>Bulgaria</t>
  </si>
  <si>
    <t>Repubblica Ceca</t>
  </si>
  <si>
    <t>Danimarca</t>
  </si>
  <si>
    <t>Germania</t>
  </si>
  <si>
    <t>Estonia</t>
  </si>
  <si>
    <t>Grecia</t>
  </si>
  <si>
    <t>Spagna</t>
  </si>
  <si>
    <t>Francia</t>
  </si>
  <si>
    <t>Irlanda</t>
  </si>
  <si>
    <t>Cipro</t>
  </si>
  <si>
    <t>Lettonia</t>
  </si>
  <si>
    <t>Lituania</t>
  </si>
  <si>
    <t>Lussemburgo</t>
  </si>
  <si>
    <t>Ungheria</t>
  </si>
  <si>
    <t>Malta</t>
  </si>
  <si>
    <t>Paesi Bassi</t>
  </si>
  <si>
    <t>Austria</t>
  </si>
  <si>
    <t>Polonia</t>
  </si>
  <si>
    <t>Portogallo</t>
  </si>
  <si>
    <t>Romania</t>
  </si>
  <si>
    <t>Slovenia</t>
  </si>
  <si>
    <t>Slovacchia</t>
  </si>
  <si>
    <t>Finlandia</t>
  </si>
  <si>
    <t>Svezia</t>
  </si>
  <si>
    <t>Regno Unito</t>
  </si>
  <si>
    <t>%</t>
  </si>
  <si>
    <t>Avanzamento (%)</t>
  </si>
  <si>
    <t>Misura 01</t>
  </si>
  <si>
    <t>Trasferimento di conoscenze e azioni di informazione</t>
  </si>
  <si>
    <t>Misura 02</t>
  </si>
  <si>
    <t>Servizi di consulenza, di sostituzione e di assistenza alla gestione delle aziende agricole</t>
  </si>
  <si>
    <t>Misura 03</t>
  </si>
  <si>
    <t>Regimi di qualità dei prodotti agricoli e alimentari</t>
  </si>
  <si>
    <t>Misura 04</t>
  </si>
  <si>
    <t>Investimenti in immobilizzazioni materiali</t>
  </si>
  <si>
    <t>Misura 05</t>
  </si>
  <si>
    <t>Ripristino del potenziale produttivo agricolo danneggiato da calamità naturali e da eventi catastrofici e introduzione di adeguate misure di prevenzione</t>
  </si>
  <si>
    <t>Misura 06</t>
  </si>
  <si>
    <t>Sviluppo delle aziende agricole e delle imprese</t>
  </si>
  <si>
    <t>Misura 07</t>
  </si>
  <si>
    <t>Servizi di base e rinnovamento dei villaggi nelle zone rurali</t>
  </si>
  <si>
    <t>Misura 08</t>
  </si>
  <si>
    <t>Investimenti nello sviluppo delle aree forestali e nel miglioramento della redditività delle foreste</t>
  </si>
  <si>
    <t>Misura 09</t>
  </si>
  <si>
    <t>Costituzione di associazioni e organizzazioni di produttori</t>
  </si>
  <si>
    <t>Misura 10</t>
  </si>
  <si>
    <t>Misure agroambientali-clima</t>
  </si>
  <si>
    <t>Misura 11</t>
  </si>
  <si>
    <t>Agricoltura biologica</t>
  </si>
  <si>
    <t>Misura 12</t>
  </si>
  <si>
    <t>Indennità Natura 2000 e indennità connesse alla direttiva quadro sulle acque</t>
  </si>
  <si>
    <t>Misura 13</t>
  </si>
  <si>
    <t>Indennità a favore delle zone soggette a vincoli naturali o ad altri vincoli specifici</t>
  </si>
  <si>
    <t>Misura 14</t>
  </si>
  <si>
    <t>Benessere degli animali</t>
  </si>
  <si>
    <t>Misura 15</t>
  </si>
  <si>
    <t>Servizi silvoambientali e climatici e salvaguardia della foresta</t>
  </si>
  <si>
    <t>Misura 16</t>
  </si>
  <si>
    <t>Cooperazione</t>
  </si>
  <si>
    <t>Misura 17</t>
  </si>
  <si>
    <t>Gestione dei rischi</t>
  </si>
  <si>
    <t>Misura 18</t>
  </si>
  <si>
    <t>Finanziamento dei pagamenti diretti nazionali integrativi in Croazia</t>
  </si>
  <si>
    <t>Misura 19</t>
  </si>
  <si>
    <t>Sostegno per lo sviluppo locale LEADER - sviluppo locale guidato dalla comunità (SLGC)</t>
  </si>
  <si>
    <t>Misura 20</t>
  </si>
  <si>
    <t>Assistenza tecnica Stati membri</t>
  </si>
  <si>
    <t>Misura 113</t>
  </si>
  <si>
    <t>Prepensionamento</t>
  </si>
  <si>
    <t>Misura 131</t>
  </si>
  <si>
    <t>Rispetto dei requisiti prescritti dalla normativa comunitaria</t>
  </si>
  <si>
    <t>Misura 341</t>
  </si>
  <si>
    <t>Acquisizione di competenze e animazione</t>
  </si>
  <si>
    <t>Polizze con soglia 30%</t>
  </si>
  <si>
    <t>Polizze senza soglia</t>
  </si>
  <si>
    <t>Principale riferimento normativo</t>
  </si>
  <si>
    <t>Fondi</t>
  </si>
  <si>
    <t>(max contributo 65%)</t>
  </si>
  <si>
    <t>(max contributo 50%)</t>
  </si>
  <si>
    <t>Colture</t>
  </si>
  <si>
    <t>Avversità assimilabili a calamità naturali</t>
  </si>
  <si>
    <t>art. 37 del Reg. (CE) 1305/2013</t>
  </si>
  <si>
    <t>(inclusa uva da vino)</t>
  </si>
  <si>
    <t>Fitopatie e infestazioni parassitarie</t>
  </si>
  <si>
    <t>Emergenze ambientali</t>
  </si>
  <si>
    <t>-</t>
  </si>
  <si>
    <t>art. 49 del Reg. (CE) 1308/2013</t>
  </si>
  <si>
    <t>OCM vino</t>
  </si>
  <si>
    <t>(per Importi eccedenti la dotazione OCM vino)</t>
  </si>
  <si>
    <t>Strutture aziendali</t>
  </si>
  <si>
    <t>Avversità atmosferiche</t>
  </si>
  <si>
    <t>d.lgs. 102/04</t>
  </si>
  <si>
    <t>FSN</t>
  </si>
  <si>
    <t>d.m. 15757 del 24/07/2015</t>
  </si>
  <si>
    <t>Zootecnia</t>
  </si>
  <si>
    <t>Epizoozie</t>
  </si>
  <si>
    <t>Smaltimento carcasse</t>
  </si>
  <si>
    <t>(mancato reddito e abbattimento forzoso)</t>
  </si>
  <si>
    <t>(per polizze con soglia)</t>
  </si>
  <si>
    <t>Condizioni termo-igrometriche sfavorevoli (perdite di produzione di latte vaccino)</t>
  </si>
  <si>
    <t>(per polizze senza soglia)</t>
  </si>
  <si>
    <t>Tab. 14.9 – Schema del sostegno pubblico alle assicurazioni in agricoltura</t>
  </si>
  <si>
    <t>Descrizione intervento</t>
  </si>
  <si>
    <t>Componente FSN (cap. 7439 Mipaaf)</t>
  </si>
  <si>
    <t>Componente Health Check (art. 68  Reg. (CE) 73/2009)</t>
  </si>
  <si>
    <t>Componente PSRN (art. 37 Reg. (UE) 1305/2013)</t>
  </si>
  <si>
    <t>Componente vite vino (art. 49 del Reg. (CE) 1308/2013)</t>
  </si>
  <si>
    <t>Fonte: Mipaaf</t>
  </si>
  <si>
    <t>Certificati (numero)</t>
  </si>
  <si>
    <t>Tariffa media (%)</t>
  </si>
  <si>
    <t>Fonte: ISMEA</t>
  </si>
  <si>
    <t>normale</t>
  </si>
  <si>
    <t>totale</t>
  </si>
  <si>
    <t>Tab. 14.1 - Il quadro dei pagamenti 2014-2020 per Stato Membro (Anno 2015)</t>
  </si>
  <si>
    <t>Friuli Venezia Giulia</t>
  </si>
  <si>
    <t>Avanzamentspesa pubblica (%)</t>
  </si>
  <si>
    <t xml:space="preserve">Fonte: elaborazioni su dati regionali. </t>
  </si>
  <si>
    <r>
      <t>Tab. 14.5 - Rimodulazione al settembre 2015 delle risorse complessive per le singole misure dei PSR</t>
    </r>
    <r>
      <rPr>
        <vertAlign val="superscript"/>
        <sz val="10"/>
        <rFont val="Calibri"/>
        <family val="2"/>
        <scheme val="minor"/>
      </rPr>
      <t>1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</si>
  <si>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Dati al 30 settembre 2015</t>
    </r>
  </si>
  <si>
    <r>
      <t>Tab. 14.6 - Stato di avanzamento della spesa pubblica complessiva per misura</t>
    </r>
    <r>
      <rPr>
        <vertAlign val="superscript"/>
        <sz val="10"/>
        <color indexed="8"/>
        <rFont val="Calibri"/>
        <family val="2"/>
        <scheme val="minor"/>
      </rPr>
      <t>1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</si>
  <si>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Dati al 15 ottobre 2015.</t>
    </r>
  </si>
  <si>
    <r>
      <t>Fonte:</t>
    </r>
    <r>
      <rPr>
        <sz val="10"/>
        <rFont val="Calibri"/>
        <family val="2"/>
        <scheme val="minor"/>
      </rPr>
      <t xml:space="preserve"> elaborazioni su dati MIPAAF - Report terzo trimestre 2015 (Q3-2015)</t>
    </r>
  </si>
  <si>
    <t>Avanzamento spesa pubblica (%)</t>
  </si>
  <si>
    <t>PAGAMENTI COMPENSATIVI</t>
  </si>
  <si>
    <t>Pagamenti FSN</t>
  </si>
  <si>
    <t xml:space="preserve"> - d.lgs. 102/2004</t>
  </si>
  <si>
    <t xml:space="preserve"> - d.l. 51/2015</t>
  </si>
  <si>
    <t>INCENTIVI ASSICURATIVI</t>
  </si>
  <si>
    <t>(euro)</t>
  </si>
  <si>
    <t>TOTALE</t>
  </si>
  <si>
    <t xml:space="preserve"> - colture</t>
  </si>
  <si>
    <t xml:space="preserve"> - strutture</t>
  </si>
  <si>
    <t xml:space="preserve"> - zootecnia</t>
  </si>
  <si>
    <t xml:space="preserve"> - colture e strutture</t>
  </si>
  <si>
    <r>
      <t xml:space="preserve">2015 </t>
    </r>
    <r>
      <rPr>
        <vertAlign val="superscript"/>
        <sz val="10"/>
        <rFont val="Calibri"/>
        <family val="2"/>
        <scheme val="minor"/>
      </rPr>
      <t>1</t>
    </r>
  </si>
  <si>
    <t>Valore assicurato</t>
  </si>
  <si>
    <t>Premio totale</t>
  </si>
  <si>
    <t>Pagamenti 2014</t>
  </si>
  <si>
    <t>Pagamenti 2015</t>
  </si>
  <si>
    <t>riserva di performance</t>
  </si>
  <si>
    <t>prefinanziamenti</t>
  </si>
  <si>
    <t>pagamenti intermedi</t>
  </si>
  <si>
    <t>prefinaziamenti</t>
  </si>
  <si>
    <t>Croazia</t>
  </si>
  <si>
    <t>UE - 28</t>
  </si>
  <si>
    <t>Tab. 14.2- Spesa del FEASR per misura nel periodo  2014- 2020 (programmazione 2014-2020)</t>
  </si>
  <si>
    <t>Misura FEASR</t>
  </si>
  <si>
    <t>Spesa programmata</t>
  </si>
  <si>
    <r>
      <t>Fonte:</t>
    </r>
    <r>
      <rPr>
        <sz val="10"/>
        <rFont val="Calibri"/>
        <family val="2"/>
        <scheme val="minor"/>
      </rPr>
      <t xml:space="preserve">  elaborazione su dati DG Agri.</t>
    </r>
  </si>
  <si>
    <r>
      <t>Pagamenti</t>
    </r>
    <r>
      <rPr>
        <vertAlign val="superscript"/>
        <sz val="10"/>
        <color indexed="8"/>
        <rFont val="Calibri"/>
        <family val="2"/>
        <scheme val="minor"/>
      </rPr>
      <t xml:space="preserve"> </t>
    </r>
    <r>
      <rPr>
        <sz val="10"/>
        <color indexed="8"/>
        <rFont val="Calibri"/>
        <family val="2"/>
        <scheme val="minor"/>
      </rPr>
      <t>2015</t>
    </r>
  </si>
  <si>
    <r>
      <t>Fonte:</t>
    </r>
    <r>
      <rPr>
        <sz val="10"/>
        <rFont val="Calibri"/>
        <family val="2"/>
        <scheme val="minor"/>
      </rPr>
      <t xml:space="preserve">  elaborazione su dati DG Agri</t>
    </r>
  </si>
  <si>
    <t>Tab. 14.11 - Il mercato assicurativo agricolo agevolato in Italia (colture, strutture aziendali e produzioni zootecniche)</t>
  </si>
  <si>
    <r>
      <t>Contributo pubblico</t>
    </r>
    <r>
      <rPr>
        <vertAlign val="superscript"/>
        <sz val="10"/>
        <rFont val="Calibri"/>
        <family val="2"/>
        <scheme val="minor"/>
      </rPr>
      <t>2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</si>
  <si>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Dati provvisori, per il contributo pubblico elaborazione CREA su dati ISMEA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</si>
  <si>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Contributo pubblico massimo erogabile in base a quanto disposto dai Piani assicurativi agricoli</t>
    </r>
  </si>
  <si>
    <t>Tab. 14.10  - Gli incentivi alle assicurazioni e i pagamenti compensativi</t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</si>
  <si>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Dati al 2014.</t>
    </r>
  </si>
  <si>
    <r>
      <t>Fonte:</t>
    </r>
    <r>
      <rPr>
        <sz val="10"/>
        <rFont val="Calibri"/>
        <family val="2"/>
        <scheme val="minor"/>
      </rPr>
      <t xml:space="preserve"> elaborazioni su dati MIPAAF</t>
    </r>
  </si>
  <si>
    <r>
      <t>Tab. 14.7 - Ripartizione del budget per lo sviluppo rurale 2014-2020 in Italia</t>
    </r>
    <r>
      <rPr>
        <vertAlign val="superscript"/>
        <sz val="10"/>
        <color indexed="8"/>
        <rFont val="Calibri"/>
        <family val="2"/>
        <scheme val="minor"/>
      </rPr>
      <t>1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</si>
  <si>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Dati al 31 dicembre 2015.</t>
    </r>
  </si>
  <si>
    <r>
      <t>Fonte:</t>
    </r>
    <r>
      <rPr>
        <sz val="10"/>
        <rFont val="Calibri"/>
        <family val="2"/>
        <scheme val="minor"/>
      </rPr>
      <t xml:space="preserve"> elaborazioni su dati MIPAAF - Report mensile Dicembre 2015.</t>
    </r>
  </si>
  <si>
    <r>
      <rPr>
        <vertAlign val="superscript"/>
        <sz val="10"/>
        <rFont val="Calibri"/>
        <family val="2"/>
        <scheme val="minor"/>
      </rPr>
      <t xml:space="preserve">1 </t>
    </r>
    <r>
      <rPr>
        <sz val="10"/>
        <rFont val="Calibri"/>
        <family val="2"/>
        <scheme val="minor"/>
      </rPr>
      <t>M01 Trasferimento di conoscenze e azioni di informazione, M02 Servizi di consulenza, di sostituzione e di assistenza alla gestione alle aziende agricole, M03 Regimi di qualità dei prodotti agricoli e alimentari, M04 Investimenti in immobilizzazioni materiali, M05 Ripristino del potenziale produttivo danneggiato da calamità naturali e da eventi catastrofici e introduzione di adeguate misure di prevenzione, M06 Sviluppo delle aziende agricole e delle imprese, M07 Servizi di base e rinnovamento dei villaggi nelle zone rurali, M08 Investimenti nello sviluppo aree forestali e nel miglioramento della redditività delle foreste, M09 Costituzione di associazioni e organizzazioni di produttori, M10 Pagamenti agro-climatico-ambientali, M11 Agricoltura biologica, M12 Indennità Natura 2000 e direttiva quadro acque, M13 Indennità a favore delle zone soggette a vincoli naturali ad altri vincoli specifici, M14 Benessere degli animali (solo trascinamento dal PSR 2007/2013), M15 Servizi silvo-climatico-ambientali e salvaguardia della foresta, M16 Cooperazione, M17 Gestione del rischio, M19 Sostegno allo sviluppo locale LEADER, M20 Assistenza tecnica.</t>
    </r>
  </si>
  <si>
    <r>
      <t>Tab. 14.8 - Ripartizione del budget per lo sviluppo rurale 2014-2020 tra misure e programmi nazionali - 2014</t>
    </r>
    <r>
      <rPr>
        <vertAlign val="superscript"/>
        <sz val="10"/>
        <color indexed="8"/>
        <rFont val="Calibri"/>
        <family val="2"/>
        <scheme val="minor"/>
      </rPr>
      <t>1</t>
    </r>
  </si>
  <si>
    <t>Piano finaNziario</t>
  </si>
  <si>
    <t>Pagamenti / piano finanziario normale (%)</t>
  </si>
  <si>
    <r>
      <t>Tab. 14.3 - Stato di avanzamento del FEASR 2007-2013</t>
    </r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ai fini del disimpegno 2015</t>
    </r>
  </si>
  <si>
    <t>Totale spesa /totale programmato (%)</t>
  </si>
  <si>
    <r>
      <t>Tab. 14.4 - Le risorse pubbliche per i PSR 2007-2013 per Regione - Stato di avanzamento della spesa, 2007-2013</t>
    </r>
    <r>
      <rPr>
        <vertAlign val="superscript"/>
        <sz val="10"/>
        <rFont val="Calibri"/>
        <family val="2"/>
        <scheme val="minor"/>
      </rPr>
      <t>1</t>
    </r>
  </si>
  <si>
    <r>
      <t>Segue Tab. 14.8 - Ripartizione del budget per lo sviluppo rurale 2014-2020 tra misure e programmi  nazionali - 2014</t>
    </r>
    <r>
      <rPr>
        <vertAlign val="superscript"/>
        <sz val="10"/>
        <color indexed="8"/>
        <rFont val="Calibri"/>
        <family val="2"/>
        <scheme val="minor"/>
      </rPr>
      <t>1</t>
    </r>
  </si>
  <si>
    <t>(milioni  di euro)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</si>
</sst>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&quot;€&quot;\ * #,##0.00_-;\-&quot;€&quot;\ * #,##0.00_-;_-&quot;€&quot;\ * &quot;-&quot;??_-;_-@_-"/>
    <numFmt numFmtId="165" formatCode="_(* #,##0.00_);_(* \(#,##0.00\);_(* &quot;-&quot;??_);_(@_)"/>
    <numFmt numFmtId="166" formatCode="0.0%"/>
    <numFmt numFmtId="167" formatCode="0.0"/>
    <numFmt numFmtId="168" formatCode="_-* #,##0_-;\-* #,##0_-;_-* &quot;-&quot;??_-;_-@_-"/>
    <numFmt numFmtId="169" formatCode="#,##0.0"/>
    <numFmt numFmtId="170" formatCode="_-* #,##0.0_-;\-* #,##0.0_-;_-* &quot;-&quot;??_-;_-@_-"/>
  </numFmts>
  <fonts count="34">
    <font>
      <sz val="10"/>
      <name val="Futura Md"/>
    </font>
    <font>
      <sz val="10"/>
      <name val="Futura Md"/>
      <family val="2"/>
    </font>
    <font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8"/>
      <name val="Futura Md"/>
      <family val="2"/>
    </font>
    <font>
      <u/>
      <sz val="10"/>
      <color indexed="12"/>
      <name val="Futura Md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vertAlign val="superscript"/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indexed="10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2">
    <xf numFmtId="0" fontId="0" fillId="0" borderId="0"/>
    <xf numFmtId="0" fontId="3" fillId="0" borderId="0"/>
    <xf numFmtId="165" fontId="1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3" borderId="0" applyNumberFormat="0" applyBorder="0" applyAlignment="0" applyProtection="0"/>
    <xf numFmtId="0" fontId="8" fillId="20" borderId="3" applyNumberFormat="0" applyAlignment="0" applyProtection="0"/>
    <xf numFmtId="0" fontId="9" fillId="21" borderId="4" applyNumberFormat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22" borderId="0" applyNumberFormat="0" applyBorder="0" applyAlignment="0" applyProtection="0"/>
    <xf numFmtId="0" fontId="17" fillId="0" borderId="0"/>
    <xf numFmtId="0" fontId="4" fillId="23" borderId="9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0" borderId="0" applyNumberFormat="0" applyFill="0" applyBorder="0" applyAlignment="0" applyProtection="0"/>
    <xf numFmtId="165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165" fontId="22" fillId="0" borderId="0" applyFont="0" applyFill="0" applyBorder="0" applyAlignment="0" applyProtection="0"/>
  </cellStyleXfs>
  <cellXfs count="240">
    <xf numFmtId="0" fontId="0" fillId="0" borderId="0" xfId="0"/>
    <xf numFmtId="0" fontId="23" fillId="0" borderId="2" xfId="0" applyFont="1" applyFill="1" applyBorder="1" applyAlignment="1">
      <alignment horizontal="center"/>
    </xf>
    <xf numFmtId="0" fontId="24" fillId="0" borderId="0" xfId="0" applyFont="1"/>
    <xf numFmtId="0" fontId="24" fillId="0" borderId="0" xfId="0" applyFont="1" applyAlignment="1">
      <alignment horizontal="center"/>
    </xf>
    <xf numFmtId="0" fontId="24" fillId="0" borderId="0" xfId="5" applyFont="1" applyFill="1" applyAlignment="1">
      <alignment horizontal="left" vertical="top"/>
    </xf>
    <xf numFmtId="0" fontId="24" fillId="0" borderId="1" xfId="5" applyFont="1" applyFill="1" applyBorder="1" applyAlignment="1">
      <alignment horizontal="center"/>
    </xf>
    <xf numFmtId="0" fontId="24" fillId="0" borderId="1" xfId="3" applyFont="1" applyBorder="1" applyAlignment="1">
      <alignment horizontal="right"/>
    </xf>
    <xf numFmtId="0" fontId="24" fillId="0" borderId="13" xfId="5" applyFont="1" applyFill="1" applyBorder="1" applyAlignment="1">
      <alignment horizontal="center" vertical="center" wrapText="1"/>
    </xf>
    <xf numFmtId="0" fontId="24" fillId="0" borderId="2" xfId="5" applyFont="1" applyFill="1" applyBorder="1" applyAlignment="1">
      <alignment horizontal="center" vertical="center" wrapText="1"/>
    </xf>
    <xf numFmtId="0" fontId="24" fillId="0" borderId="18" xfId="5" applyFont="1" applyFill="1" applyBorder="1" applyAlignment="1">
      <alignment horizontal="center" vertical="center" wrapText="1"/>
    </xf>
    <xf numFmtId="0" fontId="24" fillId="0" borderId="14" xfId="5" applyFont="1" applyFill="1" applyBorder="1" applyAlignment="1">
      <alignment horizontal="center" vertical="center" wrapText="1"/>
    </xf>
    <xf numFmtId="0" fontId="24" fillId="0" borderId="0" xfId="5" applyFont="1" applyFill="1" applyBorder="1" applyAlignment="1">
      <alignment horizontal="center" vertical="center" wrapText="1"/>
    </xf>
    <xf numFmtId="0" fontId="24" fillId="0" borderId="14" xfId="0" applyFont="1" applyBorder="1"/>
    <xf numFmtId="0" fontId="24" fillId="0" borderId="19" xfId="0" applyFont="1" applyBorder="1"/>
    <xf numFmtId="0" fontId="24" fillId="0" borderId="14" xfId="0" applyFont="1" applyBorder="1" applyAlignment="1">
      <alignment horizontal="center" vertical="center" wrapText="1"/>
    </xf>
    <xf numFmtId="3" fontId="24" fillId="0" borderId="0" xfId="2" applyNumberFormat="1" applyFont="1" applyAlignment="1">
      <alignment horizontal="right" vertical="center"/>
    </xf>
    <xf numFmtId="0" fontId="24" fillId="0" borderId="14" xfId="0" applyFont="1" applyBorder="1" applyAlignment="1">
      <alignment horizontal="center"/>
    </xf>
    <xf numFmtId="3" fontId="24" fillId="0" borderId="19" xfId="2" applyNumberFormat="1" applyFont="1" applyBorder="1" applyAlignment="1">
      <alignment horizontal="right" vertical="center"/>
    </xf>
    <xf numFmtId="169" fontId="24" fillId="0" borderId="19" xfId="2" applyNumberFormat="1" applyFont="1" applyBorder="1" applyAlignment="1">
      <alignment horizontal="right" vertical="center"/>
    </xf>
    <xf numFmtId="0" fontId="23" fillId="0" borderId="15" xfId="5" applyFont="1" applyFill="1" applyBorder="1" applyAlignment="1">
      <alignment horizontal="center"/>
    </xf>
    <xf numFmtId="3" fontId="23" fillId="0" borderId="20" xfId="2" applyNumberFormat="1" applyFont="1" applyBorder="1" applyAlignment="1">
      <alignment horizontal="right" vertical="center"/>
    </xf>
    <xf numFmtId="0" fontId="23" fillId="0" borderId="15" xfId="5" applyFont="1" applyFill="1" applyBorder="1" applyAlignment="1">
      <alignment horizontal="center" vertical="center" wrapText="1"/>
    </xf>
    <xf numFmtId="3" fontId="23" fillId="0" borderId="11" xfId="2" applyNumberFormat="1" applyFont="1" applyBorder="1" applyAlignment="1">
      <alignment horizontal="right" vertical="center"/>
    </xf>
    <xf numFmtId="169" fontId="24" fillId="0" borderId="14" xfId="2" applyNumberFormat="1" applyFont="1" applyBorder="1" applyAlignment="1">
      <alignment horizontal="center" vertical="center"/>
    </xf>
    <xf numFmtId="0" fontId="23" fillId="0" borderId="15" xfId="5" applyFont="1" applyFill="1" applyBorder="1" applyAlignment="1">
      <alignment horizontal="center" vertical="center"/>
    </xf>
    <xf numFmtId="0" fontId="24" fillId="0" borderId="19" xfId="0" applyFont="1" applyBorder="1" applyAlignment="1">
      <alignment horizontal="right"/>
    </xf>
    <xf numFmtId="0" fontId="23" fillId="0" borderId="16" xfId="5" applyFont="1" applyFill="1" applyBorder="1" applyAlignment="1">
      <alignment horizontal="center" vertical="center" wrapText="1"/>
    </xf>
    <xf numFmtId="3" fontId="23" fillId="0" borderId="17" xfId="2" applyNumberFormat="1" applyFont="1" applyBorder="1" applyAlignment="1">
      <alignment horizontal="right" vertical="center"/>
    </xf>
    <xf numFmtId="0" fontId="23" fillId="0" borderId="16" xfId="0" applyFont="1" applyBorder="1" applyAlignment="1">
      <alignment horizontal="center" vertical="center" wrapText="1"/>
    </xf>
    <xf numFmtId="0" fontId="24" fillId="0" borderId="0" xfId="5" applyFont="1" applyFill="1" applyBorder="1" applyAlignment="1">
      <alignment horizontal="left" vertical="center" wrapText="1"/>
    </xf>
    <xf numFmtId="3" fontId="24" fillId="0" borderId="0" xfId="2" applyNumberFormat="1" applyFont="1" applyBorder="1" applyAlignment="1">
      <alignment horizontal="right" vertical="center"/>
    </xf>
    <xf numFmtId="0" fontId="24" fillId="0" borderId="0" xfId="3" applyFont="1" applyAlignment="1">
      <alignment horizontal="left"/>
    </xf>
    <xf numFmtId="0" fontId="24" fillId="0" borderId="0" xfId="5" applyFont="1" applyAlignment="1">
      <alignment horizontal="center"/>
    </xf>
    <xf numFmtId="0" fontId="24" fillId="0" borderId="0" xfId="5" applyFont="1"/>
    <xf numFmtId="0" fontId="24" fillId="0" borderId="0" xfId="5" applyFont="1" applyAlignment="1">
      <alignment horizontal="left" vertical="center" wrapText="1"/>
    </xf>
    <xf numFmtId="167" fontId="26" fillId="0" borderId="0" xfId="48" applyNumberFormat="1" applyFont="1" applyAlignment="1">
      <alignment horizontal="center" vertical="center"/>
    </xf>
    <xf numFmtId="0" fontId="23" fillId="0" borderId="0" xfId="5" applyFont="1"/>
    <xf numFmtId="0" fontId="24" fillId="0" borderId="0" xfId="5" applyFont="1" applyAlignment="1">
      <alignment wrapText="1"/>
    </xf>
    <xf numFmtId="0" fontId="28" fillId="0" borderId="0" xfId="0" applyFont="1" applyAlignment="1">
      <alignment horizontal="left" readingOrder="1"/>
    </xf>
    <xf numFmtId="0" fontId="24" fillId="0" borderId="2" xfId="5" applyFont="1" applyBorder="1" applyAlignment="1">
      <alignment horizontal="center" vertical="center"/>
    </xf>
    <xf numFmtId="0" fontId="24" fillId="0" borderId="2" xfId="5" applyFont="1" applyBorder="1" applyAlignment="1">
      <alignment horizontal="center" vertical="center" wrapText="1"/>
    </xf>
    <xf numFmtId="0" fontId="24" fillId="0" borderId="0" xfId="5" applyFont="1" applyBorder="1" applyAlignment="1">
      <alignment horizontal="center" vertical="center"/>
    </xf>
    <xf numFmtId="0" fontId="24" fillId="0" borderId="0" xfId="5" applyFont="1" applyBorder="1" applyAlignment="1">
      <alignment horizontal="center" vertical="center" wrapText="1"/>
    </xf>
    <xf numFmtId="0" fontId="24" fillId="0" borderId="0" xfId="5" applyFont="1" applyAlignment="1">
      <alignment horizontal="center" vertical="center"/>
    </xf>
    <xf numFmtId="0" fontId="23" fillId="0" borderId="1" xfId="5" applyFont="1" applyBorder="1" applyAlignment="1">
      <alignment horizontal="center"/>
    </xf>
    <xf numFmtId="3" fontId="23" fillId="0" borderId="1" xfId="2" applyNumberFormat="1" applyFont="1" applyBorder="1" applyAlignment="1">
      <alignment horizontal="center" vertical="center"/>
    </xf>
    <xf numFmtId="0" fontId="24" fillId="0" borderId="0" xfId="3" applyFont="1"/>
    <xf numFmtId="166" fontId="24" fillId="0" borderId="0" xfId="5" applyNumberFormat="1" applyFont="1"/>
    <xf numFmtId="0" fontId="24" fillId="0" borderId="2" xfId="5" applyFont="1" applyBorder="1" applyAlignment="1">
      <alignment horizontal="center"/>
    </xf>
    <xf numFmtId="0" fontId="24" fillId="0" borderId="2" xfId="5" applyFont="1" applyBorder="1" applyAlignment="1">
      <alignment horizontal="center" wrapText="1"/>
    </xf>
    <xf numFmtId="3" fontId="24" fillId="0" borderId="0" xfId="5" applyNumberFormat="1" applyFont="1" applyAlignment="1">
      <alignment horizontal="right" vertical="center"/>
    </xf>
    <xf numFmtId="167" fontId="26" fillId="0" borderId="0" xfId="48" applyNumberFormat="1" applyFont="1" applyAlignment="1">
      <alignment horizontal="right" vertical="center"/>
    </xf>
    <xf numFmtId="167" fontId="26" fillId="0" borderId="0" xfId="5" applyNumberFormat="1" applyFont="1" applyAlignment="1">
      <alignment horizontal="right" vertical="center"/>
    </xf>
    <xf numFmtId="3" fontId="24" fillId="0" borderId="0" xfId="5" applyNumberFormat="1" applyFont="1" applyBorder="1" applyAlignment="1">
      <alignment horizontal="right" vertical="center"/>
    </xf>
    <xf numFmtId="167" fontId="26" fillId="0" borderId="0" xfId="5" applyNumberFormat="1" applyFont="1" applyBorder="1" applyAlignment="1">
      <alignment horizontal="right" vertical="center"/>
    </xf>
    <xf numFmtId="167" fontId="26" fillId="0" borderId="0" xfId="48" applyNumberFormat="1" applyFont="1" applyBorder="1" applyAlignment="1">
      <alignment horizontal="right" vertical="center"/>
    </xf>
    <xf numFmtId="3" fontId="23" fillId="0" borderId="1" xfId="2" applyNumberFormat="1" applyFont="1" applyBorder="1" applyAlignment="1">
      <alignment horizontal="right" vertical="center"/>
    </xf>
    <xf numFmtId="167" fontId="27" fillId="0" borderId="1" xfId="48" applyNumberFormat="1" applyFont="1" applyBorder="1" applyAlignment="1">
      <alignment horizontal="right" vertical="center"/>
    </xf>
    <xf numFmtId="0" fontId="23" fillId="0" borderId="0" xfId="5" applyFont="1" applyAlignment="1">
      <alignment horizontal="center" vertical="center"/>
    </xf>
    <xf numFmtId="3" fontId="23" fillId="0" borderId="0" xfId="5" applyNumberFormat="1" applyFont="1" applyAlignment="1">
      <alignment horizontal="right" vertical="center"/>
    </xf>
    <xf numFmtId="167" fontId="23" fillId="0" borderId="0" xfId="48" applyNumberFormat="1" applyFont="1" applyAlignment="1">
      <alignment horizontal="right" vertical="center"/>
    </xf>
    <xf numFmtId="0" fontId="23" fillId="0" borderId="0" xfId="5" applyFont="1" applyBorder="1" applyAlignment="1">
      <alignment horizontal="center"/>
    </xf>
    <xf numFmtId="3" fontId="23" fillId="0" borderId="0" xfId="2" applyNumberFormat="1" applyFont="1" applyBorder="1" applyAlignment="1">
      <alignment horizontal="right" vertical="center"/>
    </xf>
    <xf numFmtId="167" fontId="27" fillId="0" borderId="0" xfId="48" applyNumberFormat="1" applyFont="1" applyBorder="1" applyAlignment="1">
      <alignment horizontal="right" vertical="center"/>
    </xf>
    <xf numFmtId="0" fontId="23" fillId="0" borderId="0" xfId="5" applyFont="1" applyBorder="1"/>
    <xf numFmtId="0" fontId="23" fillId="0" borderId="1" xfId="5" applyFont="1" applyBorder="1"/>
    <xf numFmtId="0" fontId="23" fillId="0" borderId="0" xfId="0" applyFont="1" applyFill="1" applyBorder="1" applyAlignment="1">
      <alignment horizontal="center"/>
    </xf>
    <xf numFmtId="0" fontId="24" fillId="0" borderId="2" xfId="0" applyFont="1" applyFill="1" applyBorder="1" applyAlignment="1">
      <alignment horizontal="center"/>
    </xf>
    <xf numFmtId="0" fontId="24" fillId="0" borderId="2" xfId="0" applyFont="1" applyFill="1" applyBorder="1" applyAlignment="1">
      <alignment horizontal="left"/>
    </xf>
    <xf numFmtId="0" fontId="24" fillId="0" borderId="0" xfId="0" applyFont="1" applyFill="1" applyBorder="1"/>
    <xf numFmtId="0" fontId="24" fillId="0" borderId="0" xfId="0" applyFont="1" applyBorder="1"/>
    <xf numFmtId="0" fontId="26" fillId="0" borderId="1" xfId="0" applyFont="1" applyFill="1" applyBorder="1"/>
    <xf numFmtId="0" fontId="26" fillId="0" borderId="0" xfId="0" applyFont="1" applyFill="1" applyBorder="1" applyAlignment="1"/>
    <xf numFmtId="0" fontId="24" fillId="0" borderId="12" xfId="0" applyFont="1" applyBorder="1" applyAlignment="1">
      <alignment horizontal="center"/>
    </xf>
    <xf numFmtId="0" fontId="24" fillId="0" borderId="12" xfId="0" applyFont="1" applyBorder="1" applyAlignment="1"/>
    <xf numFmtId="0" fontId="24" fillId="0" borderId="0" xfId="0" applyFont="1" applyAlignment="1"/>
    <xf numFmtId="0" fontId="28" fillId="0" borderId="1" xfId="1" applyFont="1" applyFill="1" applyBorder="1" applyAlignment="1">
      <alignment horizontal="center" wrapText="1"/>
    </xf>
    <xf numFmtId="0" fontId="24" fillId="0" borderId="2" xfId="1" applyFont="1" applyFill="1" applyBorder="1" applyAlignment="1">
      <alignment horizontal="center" wrapText="1"/>
    </xf>
    <xf numFmtId="0" fontId="24" fillId="0" borderId="1" xfId="1" applyFont="1" applyFill="1" applyBorder="1" applyAlignment="1">
      <alignment horizontal="center" wrapText="1"/>
    </xf>
    <xf numFmtId="0" fontId="28" fillId="0" borderId="2" xfId="1" applyFont="1" applyFill="1" applyBorder="1" applyAlignment="1">
      <alignment horizontal="center" wrapText="1"/>
    </xf>
    <xf numFmtId="0" fontId="28" fillId="0" borderId="0" xfId="1" applyFont="1" applyFill="1" applyBorder="1" applyAlignment="1">
      <alignment horizontal="center" wrapText="1"/>
    </xf>
    <xf numFmtId="0" fontId="24" fillId="0" borderId="0" xfId="0" applyFont="1" applyFill="1"/>
    <xf numFmtId="0" fontId="24" fillId="0" borderId="0" xfId="1" applyFont="1" applyFill="1" applyBorder="1" applyAlignment="1">
      <alignment horizontal="left" wrapText="1"/>
    </xf>
    <xf numFmtId="170" fontId="24" fillId="0" borderId="0" xfId="51" applyNumberFormat="1" applyFont="1"/>
    <xf numFmtId="0" fontId="23" fillId="0" borderId="0" xfId="1" applyFont="1" applyFill="1" applyBorder="1" applyAlignment="1">
      <alignment horizontal="left" wrapText="1"/>
    </xf>
    <xf numFmtId="0" fontId="23" fillId="0" borderId="1" xfId="1" applyFont="1" applyFill="1" applyBorder="1" applyAlignment="1">
      <alignment horizontal="left" wrapText="1"/>
    </xf>
    <xf numFmtId="170" fontId="23" fillId="0" borderId="1" xfId="51" applyNumberFormat="1" applyFont="1" applyBorder="1"/>
    <xf numFmtId="170" fontId="26" fillId="0" borderId="1" xfId="51" applyNumberFormat="1" applyFont="1" applyFill="1" applyBorder="1"/>
    <xf numFmtId="170" fontId="23" fillId="0" borderId="0" xfId="51" applyNumberFormat="1" applyFont="1" applyBorder="1"/>
    <xf numFmtId="170" fontId="24" fillId="0" borderId="0" xfId="51" applyNumberFormat="1" applyFont="1" applyBorder="1"/>
    <xf numFmtId="170" fontId="26" fillId="0" borderId="0" xfId="51" applyNumberFormat="1" applyFont="1" applyBorder="1"/>
    <xf numFmtId="0" fontId="26" fillId="0" borderId="0" xfId="0" applyFont="1" applyFill="1" applyBorder="1"/>
    <xf numFmtId="0" fontId="26" fillId="0" borderId="0" xfId="0" applyFont="1"/>
    <xf numFmtId="0" fontId="24" fillId="0" borderId="0" xfId="0" applyFont="1" applyFill="1" applyAlignment="1">
      <alignment horizontal="right"/>
    </xf>
    <xf numFmtId="0" fontId="24" fillId="0" borderId="0" xfId="0" applyFont="1" applyFill="1" applyBorder="1" applyAlignment="1">
      <alignment horizontal="center"/>
    </xf>
    <xf numFmtId="0" fontId="24" fillId="0" borderId="1" xfId="0" applyFont="1" applyBorder="1"/>
    <xf numFmtId="0" fontId="24" fillId="0" borderId="1" xfId="0" applyFont="1" applyFill="1" applyBorder="1"/>
    <xf numFmtId="3" fontId="24" fillId="0" borderId="0" xfId="0" applyNumberFormat="1" applyFont="1" applyFill="1" applyBorder="1" applyAlignment="1">
      <alignment horizontal="right" wrapText="1"/>
    </xf>
    <xf numFmtId="0" fontId="24" fillId="0" borderId="0" xfId="0" applyFont="1" applyFill="1" applyBorder="1" applyAlignment="1"/>
    <xf numFmtId="3" fontId="24" fillId="0" borderId="0" xfId="0" applyNumberFormat="1" applyFont="1" applyFill="1"/>
    <xf numFmtId="4" fontId="24" fillId="0" borderId="0" xfId="0" applyNumberFormat="1" applyFont="1"/>
    <xf numFmtId="0" fontId="24" fillId="0" borderId="23" xfId="0" applyFont="1" applyBorder="1" applyAlignment="1">
      <alignment vertical="top" wrapText="1"/>
    </xf>
    <xf numFmtId="0" fontId="24" fillId="0" borderId="23" xfId="0" applyFont="1" applyBorder="1" applyAlignment="1">
      <alignment horizontal="center" vertical="top" wrapText="1"/>
    </xf>
    <xf numFmtId="0" fontId="24" fillId="0" borderId="22" xfId="0" applyFont="1" applyBorder="1" applyAlignment="1">
      <alignment vertical="top" wrapText="1"/>
    </xf>
    <xf numFmtId="0" fontId="24" fillId="0" borderId="22" xfId="0" applyFont="1" applyBorder="1" applyAlignment="1">
      <alignment horizontal="center" vertical="top" wrapText="1"/>
    </xf>
    <xf numFmtId="169" fontId="24" fillId="0" borderId="0" xfId="48" applyNumberFormat="1" applyFont="1" applyAlignment="1">
      <alignment horizontal="right" vertical="center"/>
    </xf>
    <xf numFmtId="169" fontId="24" fillId="0" borderId="0" xfId="5" applyNumberFormat="1" applyFont="1" applyAlignment="1">
      <alignment horizontal="right" vertical="center" wrapText="1"/>
    </xf>
    <xf numFmtId="169" fontId="24" fillId="0" borderId="0" xfId="5" applyNumberFormat="1" applyFont="1" applyAlignment="1">
      <alignment horizontal="right" vertical="center"/>
    </xf>
    <xf numFmtId="169" fontId="24" fillId="0" borderId="0" xfId="48" applyNumberFormat="1" applyFont="1" applyBorder="1" applyAlignment="1">
      <alignment horizontal="right" vertical="center"/>
    </xf>
    <xf numFmtId="169" fontId="23" fillId="0" borderId="0" xfId="48" applyNumberFormat="1" applyFont="1" applyBorder="1" applyAlignment="1">
      <alignment horizontal="right" vertical="center"/>
    </xf>
    <xf numFmtId="0" fontId="23" fillId="0" borderId="0" xfId="5" applyFont="1" applyAlignment="1">
      <alignment vertical="center"/>
    </xf>
    <xf numFmtId="169" fontId="23" fillId="0" borderId="1" xfId="48" applyNumberFormat="1" applyFont="1" applyBorder="1" applyAlignment="1">
      <alignment horizontal="right" vertical="center"/>
    </xf>
    <xf numFmtId="0" fontId="24" fillId="0" borderId="0" xfId="5" applyFont="1" applyAlignment="1">
      <alignment horizontal="center" vertical="center" wrapText="1"/>
    </xf>
    <xf numFmtId="169" fontId="30" fillId="0" borderId="0" xfId="2" applyNumberFormat="1" applyFont="1" applyAlignment="1">
      <alignment horizontal="right" vertical="center"/>
    </xf>
    <xf numFmtId="169" fontId="30" fillId="0" borderId="0" xfId="2" applyNumberFormat="1" applyFont="1" applyBorder="1" applyAlignment="1">
      <alignment horizontal="right" vertical="center"/>
    </xf>
    <xf numFmtId="0" fontId="24" fillId="0" borderId="1" xfId="5" applyFont="1" applyBorder="1" applyAlignment="1">
      <alignment horizontal="center" vertical="center"/>
    </xf>
    <xf numFmtId="3" fontId="24" fillId="0" borderId="0" xfId="48" applyNumberFormat="1" applyFont="1" applyAlignment="1">
      <alignment horizontal="right"/>
    </xf>
    <xf numFmtId="2" fontId="26" fillId="0" borderId="0" xfId="48" applyNumberFormat="1" applyFont="1" applyAlignment="1">
      <alignment horizontal="right"/>
    </xf>
    <xf numFmtId="3" fontId="24" fillId="0" borderId="0" xfId="48" applyNumberFormat="1" applyFont="1" applyAlignment="1">
      <alignment horizontal="center"/>
    </xf>
    <xf numFmtId="2" fontId="26" fillId="0" borderId="0" xfId="48" applyNumberFormat="1" applyFont="1" applyAlignment="1">
      <alignment horizontal="center"/>
    </xf>
    <xf numFmtId="3" fontId="23" fillId="0" borderId="0" xfId="48" applyNumberFormat="1" applyFont="1" applyBorder="1" applyAlignment="1">
      <alignment horizontal="right"/>
    </xf>
    <xf numFmtId="3" fontId="23" fillId="0" borderId="1" xfId="48" applyNumberFormat="1" applyFont="1" applyBorder="1" applyAlignment="1">
      <alignment horizontal="center"/>
    </xf>
    <xf numFmtId="167" fontId="26" fillId="0" borderId="0" xfId="0" applyNumberFormat="1" applyFont="1"/>
    <xf numFmtId="167" fontId="24" fillId="0" borderId="0" xfId="0" applyNumberFormat="1" applyFont="1"/>
    <xf numFmtId="167" fontId="27" fillId="0" borderId="0" xfId="0" applyNumberFormat="1" applyFont="1"/>
    <xf numFmtId="0" fontId="23" fillId="0" borderId="0" xfId="0" applyFont="1"/>
    <xf numFmtId="0" fontId="24" fillId="0" borderId="1" xfId="0" applyFont="1" applyBorder="1" applyAlignment="1">
      <alignment horizontal="right"/>
    </xf>
    <xf numFmtId="0" fontId="24" fillId="0" borderId="0" xfId="0" applyFont="1" applyAlignment="1">
      <alignment horizontal="right" vertical="center"/>
    </xf>
    <xf numFmtId="0" fontId="24" fillId="0" borderId="0" xfId="1" applyFont="1" applyFill="1" applyBorder="1" applyAlignment="1">
      <alignment horizontal="left" vertical="center" wrapText="1"/>
    </xf>
    <xf numFmtId="0" fontId="24" fillId="0" borderId="0" xfId="0" applyNumberFormat="1" applyFont="1" applyFill="1" applyAlignment="1">
      <alignment wrapText="1"/>
    </xf>
    <xf numFmtId="0" fontId="24" fillId="0" borderId="0" xfId="0" applyFont="1" applyFill="1" applyAlignment="1">
      <alignment vertical="center"/>
    </xf>
    <xf numFmtId="0" fontId="24" fillId="0" borderId="0" xfId="51" applyNumberFormat="1" applyFont="1" applyAlignment="1">
      <alignment wrapText="1"/>
    </xf>
    <xf numFmtId="170" fontId="24" fillId="0" borderId="0" xfId="51" applyNumberFormat="1" applyFont="1" applyAlignment="1">
      <alignment vertical="center"/>
    </xf>
    <xf numFmtId="0" fontId="24" fillId="0" borderId="0" xfId="51" applyNumberFormat="1" applyFont="1"/>
    <xf numFmtId="2" fontId="24" fillId="0" borderId="1" xfId="0" applyNumberFormat="1" applyFont="1" applyFill="1" applyBorder="1"/>
    <xf numFmtId="2" fontId="24" fillId="0" borderId="0" xfId="0" applyNumberFormat="1" applyFont="1"/>
    <xf numFmtId="0" fontId="24" fillId="0" borderId="0" xfId="0" applyFont="1" applyFill="1" applyBorder="1" applyAlignment="1">
      <alignment wrapText="1"/>
    </xf>
    <xf numFmtId="3" fontId="30" fillId="0" borderId="0" xfId="0" applyNumberFormat="1" applyFont="1" applyFill="1" applyBorder="1"/>
    <xf numFmtId="3" fontId="30" fillId="0" borderId="0" xfId="0" applyNumberFormat="1" applyFont="1" applyFill="1" applyBorder="1" applyAlignment="1">
      <alignment wrapText="1"/>
    </xf>
    <xf numFmtId="0" fontId="24" fillId="0" borderId="0" xfId="0" applyFont="1" applyFill="1" applyBorder="1" applyAlignment="1">
      <alignment horizontal="left" wrapText="1"/>
    </xf>
    <xf numFmtId="0" fontId="26" fillId="0" borderId="0" xfId="0" applyFont="1" applyFill="1" applyBorder="1" applyAlignment="1">
      <alignment horizontal="right" wrapText="1"/>
    </xf>
    <xf numFmtId="3" fontId="30" fillId="0" borderId="0" xfId="0" applyNumberFormat="1" applyFont="1" applyFill="1" applyBorder="1" applyAlignment="1">
      <alignment horizontal="right" wrapText="1"/>
    </xf>
    <xf numFmtId="0" fontId="26" fillId="0" borderId="0" xfId="0" applyFont="1" applyFill="1" applyBorder="1" applyAlignment="1">
      <alignment horizontal="left" wrapText="1"/>
    </xf>
    <xf numFmtId="0" fontId="24" fillId="0" borderId="0" xfId="0" applyFont="1" applyAlignment="1">
      <alignment horizontal="left" readingOrder="1"/>
    </xf>
    <xf numFmtId="164" fontId="23" fillId="0" borderId="0" xfId="2" applyNumberFormat="1" applyFont="1" applyFill="1" applyBorder="1" applyAlignment="1">
      <alignment horizontal="right" vertical="center"/>
    </xf>
    <xf numFmtId="0" fontId="24" fillId="0" borderId="0" xfId="0" applyNumberFormat="1" applyFont="1" applyFill="1" applyBorder="1" applyAlignment="1">
      <alignment wrapText="1"/>
    </xf>
    <xf numFmtId="0" fontId="24" fillId="0" borderId="0" xfId="0" applyNumberFormat="1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right" wrapText="1"/>
    </xf>
    <xf numFmtId="0" fontId="30" fillId="0" borderId="0" xfId="0" applyFont="1" applyFill="1" applyBorder="1" applyAlignment="1">
      <alignment vertical="center" wrapText="1"/>
    </xf>
    <xf numFmtId="0" fontId="31" fillId="0" borderId="21" xfId="0" applyFont="1" applyBorder="1" applyAlignment="1">
      <alignment vertical="center" wrapText="1"/>
    </xf>
    <xf numFmtId="0" fontId="30" fillId="0" borderId="23" xfId="0" applyFont="1" applyBorder="1" applyAlignment="1">
      <alignment vertical="center" wrapText="1"/>
    </xf>
    <xf numFmtId="0" fontId="31" fillId="0" borderId="23" xfId="0" applyFont="1" applyBorder="1" applyAlignment="1">
      <alignment horizontal="center" vertical="center" wrapText="1"/>
    </xf>
    <xf numFmtId="0" fontId="24" fillId="0" borderId="0" xfId="5" applyFont="1" applyBorder="1" applyAlignment="1">
      <alignment horizontal="right" vertical="center"/>
    </xf>
    <xf numFmtId="0" fontId="24" fillId="0" borderId="0" xfId="5" applyFont="1" applyAlignment="1">
      <alignment horizontal="left" vertical="center"/>
    </xf>
    <xf numFmtId="0" fontId="24" fillId="0" borderId="0" xfId="5" applyFont="1" applyBorder="1" applyAlignment="1">
      <alignment horizontal="left" vertical="center"/>
    </xf>
    <xf numFmtId="0" fontId="23" fillId="0" borderId="0" xfId="5" applyFont="1" applyBorder="1" applyAlignment="1">
      <alignment horizontal="left" vertical="center"/>
    </xf>
    <xf numFmtId="0" fontId="23" fillId="0" borderId="1" xfId="5" applyFont="1" applyBorder="1" applyAlignment="1">
      <alignment horizontal="left" vertical="center"/>
    </xf>
    <xf numFmtId="0" fontId="24" fillId="0" borderId="1" xfId="5" applyFont="1" applyBorder="1" applyAlignment="1">
      <alignment horizontal="right" vertical="center"/>
    </xf>
    <xf numFmtId="0" fontId="24" fillId="0" borderId="1" xfId="5" applyFont="1" applyBorder="1"/>
    <xf numFmtId="0" fontId="23" fillId="0" borderId="0" xfId="5" applyFont="1" applyBorder="1" applyAlignment="1">
      <alignment horizontal="left"/>
    </xf>
    <xf numFmtId="2" fontId="27" fillId="0" borderId="0" xfId="2" applyNumberFormat="1" applyFont="1" applyBorder="1" applyAlignment="1">
      <alignment horizontal="right" vertical="center"/>
    </xf>
    <xf numFmtId="0" fontId="23" fillId="0" borderId="1" xfId="5" applyFont="1" applyBorder="1" applyAlignment="1">
      <alignment horizontal="left"/>
    </xf>
    <xf numFmtId="2" fontId="27" fillId="0" borderId="1" xfId="2" applyNumberFormat="1" applyFont="1" applyBorder="1" applyAlignment="1">
      <alignment horizontal="center" vertical="center"/>
    </xf>
    <xf numFmtId="0" fontId="24" fillId="0" borderId="0" xfId="5" applyFont="1" applyFill="1" applyBorder="1" applyAlignment="1">
      <alignment horizontal="left"/>
    </xf>
    <xf numFmtId="3" fontId="24" fillId="0" borderId="0" xfId="2" applyNumberFormat="1" applyFont="1" applyAlignment="1">
      <alignment horizontal="center" vertical="center"/>
    </xf>
    <xf numFmtId="3" fontId="24" fillId="0" borderId="0" xfId="2" applyNumberFormat="1" applyFont="1" applyBorder="1" applyAlignment="1">
      <alignment horizontal="center" vertical="center"/>
    </xf>
    <xf numFmtId="0" fontId="23" fillId="0" borderId="0" xfId="5" applyFont="1" applyFill="1" applyBorder="1" applyAlignment="1">
      <alignment horizontal="left"/>
    </xf>
    <xf numFmtId="3" fontId="23" fillId="0" borderId="0" xfId="2" applyNumberFormat="1" applyFont="1" applyBorder="1" applyAlignment="1">
      <alignment horizontal="center" vertical="center"/>
    </xf>
    <xf numFmtId="0" fontId="23" fillId="0" borderId="1" xfId="5" applyFont="1" applyFill="1" applyBorder="1" applyAlignment="1">
      <alignment horizontal="left"/>
    </xf>
    <xf numFmtId="166" fontId="27" fillId="0" borderId="1" xfId="48" applyNumberFormat="1" applyFont="1" applyBorder="1" applyAlignment="1">
      <alignment horizontal="center" vertical="center"/>
    </xf>
    <xf numFmtId="166" fontId="24" fillId="0" borderId="0" xfId="48" applyNumberFormat="1" applyFont="1" applyAlignment="1">
      <alignment horizontal="center" vertical="center"/>
    </xf>
    <xf numFmtId="0" fontId="26" fillId="0" borderId="0" xfId="3" applyFont="1" applyBorder="1"/>
    <xf numFmtId="3" fontId="23" fillId="0" borderId="0" xfId="2" applyNumberFormat="1" applyFont="1" applyAlignment="1">
      <alignment horizontal="center" vertical="center"/>
    </xf>
    <xf numFmtId="167" fontId="27" fillId="0" borderId="0" xfId="48" applyNumberFormat="1" applyFont="1" applyAlignment="1">
      <alignment horizontal="center" vertical="center"/>
    </xf>
    <xf numFmtId="0" fontId="24" fillId="0" borderId="0" xfId="3" applyFont="1" applyFill="1"/>
    <xf numFmtId="0" fontId="24" fillId="0" borderId="0" xfId="5" applyFont="1" applyFill="1" applyBorder="1"/>
    <xf numFmtId="3" fontId="24" fillId="0" borderId="0" xfId="3" applyNumberFormat="1" applyFont="1" applyAlignment="1">
      <alignment horizontal="right" vertical="center"/>
    </xf>
    <xf numFmtId="167" fontId="26" fillId="0" borderId="0" xfId="3" applyNumberFormat="1" applyFont="1" applyAlignment="1">
      <alignment horizontal="right"/>
    </xf>
    <xf numFmtId="167" fontId="24" fillId="0" borderId="0" xfId="3" applyNumberFormat="1" applyFont="1"/>
    <xf numFmtId="4" fontId="24" fillId="0" borderId="0" xfId="50" applyNumberFormat="1" applyFont="1"/>
    <xf numFmtId="1" fontId="24" fillId="0" borderId="0" xfId="3" applyNumberFormat="1" applyFont="1"/>
    <xf numFmtId="4" fontId="23" fillId="0" borderId="0" xfId="50" applyNumberFormat="1" applyFont="1" applyBorder="1"/>
    <xf numFmtId="0" fontId="23" fillId="0" borderId="0" xfId="5" applyFont="1" applyFill="1" applyBorder="1"/>
    <xf numFmtId="3" fontId="23" fillId="0" borderId="0" xfId="3" applyNumberFormat="1" applyFont="1" applyBorder="1" applyAlignment="1">
      <alignment horizontal="right" vertical="center"/>
    </xf>
    <xf numFmtId="167" fontId="27" fillId="0" borderId="0" xfId="3" applyNumberFormat="1" applyFont="1" applyBorder="1" applyAlignment="1">
      <alignment horizontal="right"/>
    </xf>
    <xf numFmtId="0" fontId="23" fillId="0" borderId="1" xfId="5" applyFont="1" applyFill="1" applyBorder="1"/>
    <xf numFmtId="3" fontId="23" fillId="0" borderId="1" xfId="3" applyNumberFormat="1" applyFont="1" applyBorder="1" applyAlignment="1">
      <alignment horizontal="right" vertical="center"/>
    </xf>
    <xf numFmtId="167" fontId="24" fillId="0" borderId="1" xfId="3" applyNumberFormat="1" applyFont="1" applyBorder="1" applyAlignment="1">
      <alignment horizontal="right"/>
    </xf>
    <xf numFmtId="0" fontId="23" fillId="0" borderId="0" xfId="3" applyFont="1" applyBorder="1"/>
    <xf numFmtId="3" fontId="23" fillId="0" borderId="0" xfId="3" applyNumberFormat="1" applyFont="1" applyBorder="1"/>
    <xf numFmtId="0" fontId="24" fillId="0" borderId="0" xfId="3" applyFont="1" applyBorder="1" applyAlignment="1">
      <alignment horizontal="center" vertical="center"/>
    </xf>
    <xf numFmtId="0" fontId="24" fillId="0" borderId="0" xfId="3" applyFont="1" applyBorder="1"/>
    <xf numFmtId="168" fontId="24" fillId="0" borderId="0" xfId="3" applyNumberFormat="1" applyFont="1" applyBorder="1"/>
    <xf numFmtId="0" fontId="24" fillId="0" borderId="0" xfId="3" applyFont="1" applyAlignment="1">
      <alignment horizontal="center" vertical="center"/>
    </xf>
    <xf numFmtId="168" fontId="24" fillId="0" borderId="0" xfId="3" applyNumberFormat="1" applyFont="1"/>
    <xf numFmtId="168" fontId="24" fillId="0" borderId="0" xfId="3" applyNumberFormat="1" applyFont="1" applyAlignment="1">
      <alignment horizontal="center" vertical="center"/>
    </xf>
    <xf numFmtId="0" fontId="26" fillId="0" borderId="0" xfId="0" applyFont="1" applyAlignment="1"/>
    <xf numFmtId="0" fontId="32" fillId="0" borderId="0" xfId="0" applyFont="1" applyAlignment="1"/>
    <xf numFmtId="0" fontId="26" fillId="0" borderId="0" xfId="5" applyFont="1" applyBorder="1" applyAlignment="1">
      <alignment horizontal="left" vertical="center" wrapText="1"/>
    </xf>
    <xf numFmtId="0" fontId="24" fillId="0" borderId="2" xfId="0" applyFont="1" applyBorder="1" applyAlignment="1">
      <alignment horizontal="center"/>
    </xf>
    <xf numFmtId="0" fontId="28" fillId="0" borderId="2" xfId="0" applyFont="1" applyBorder="1" applyAlignment="1">
      <alignment horizontal="center" vertical="center" wrapText="1"/>
    </xf>
    <xf numFmtId="0" fontId="24" fillId="0" borderId="1" xfId="5" applyFont="1" applyBorder="1" applyAlignment="1">
      <alignment horizontal="right"/>
    </xf>
    <xf numFmtId="0" fontId="31" fillId="0" borderId="21" xfId="0" applyFont="1" applyBorder="1" applyAlignment="1">
      <alignment horizontal="center" vertical="center" wrapText="1"/>
    </xf>
    <xf numFmtId="0" fontId="31" fillId="0" borderId="22" xfId="0" applyFont="1" applyBorder="1" applyAlignment="1">
      <alignment horizontal="center" vertical="center" wrapText="1"/>
    </xf>
    <xf numFmtId="0" fontId="30" fillId="0" borderId="21" xfId="0" applyFont="1" applyBorder="1" applyAlignment="1">
      <alignment horizontal="center" vertical="center" wrapText="1"/>
    </xf>
    <xf numFmtId="0" fontId="30" fillId="0" borderId="22" xfId="0" applyFont="1" applyBorder="1" applyAlignment="1">
      <alignment horizontal="center" vertical="center" wrapText="1"/>
    </xf>
    <xf numFmtId="0" fontId="30" fillId="0" borderId="23" xfId="0" applyFont="1" applyBorder="1" applyAlignment="1">
      <alignment horizontal="center" vertical="center" wrapText="1"/>
    </xf>
    <xf numFmtId="169" fontId="26" fillId="0" borderId="0" xfId="51" applyNumberFormat="1" applyFont="1"/>
    <xf numFmtId="2" fontId="26" fillId="0" borderId="0" xfId="0" applyNumberFormat="1" applyFont="1" applyFill="1" applyAlignment="1">
      <alignment vertical="center"/>
    </xf>
    <xf numFmtId="170" fontId="26" fillId="0" borderId="0" xfId="51" applyNumberFormat="1" applyFont="1" applyAlignment="1">
      <alignment vertical="center"/>
    </xf>
    <xf numFmtId="0" fontId="26" fillId="0" borderId="0" xfId="5" applyFont="1" applyFill="1" applyBorder="1" applyAlignment="1">
      <alignment horizontal="left" vertical="center" wrapText="1"/>
    </xf>
    <xf numFmtId="0" fontId="24" fillId="0" borderId="1" xfId="3" applyFont="1" applyFill="1" applyBorder="1"/>
    <xf numFmtId="0" fontId="24" fillId="0" borderId="1" xfId="3" applyFont="1" applyFill="1" applyBorder="1" applyAlignment="1">
      <alignment horizontal="center" vertical="center"/>
    </xf>
    <xf numFmtId="0" fontId="24" fillId="0" borderId="1" xfId="3" applyFont="1" applyFill="1" applyBorder="1" applyAlignment="1">
      <alignment horizontal="right"/>
    </xf>
    <xf numFmtId="0" fontId="24" fillId="0" borderId="2" xfId="3" applyFont="1" applyFill="1" applyBorder="1" applyAlignment="1"/>
    <xf numFmtId="0" fontId="24" fillId="0" borderId="2" xfId="3" applyFont="1" applyFill="1" applyBorder="1" applyAlignment="1">
      <alignment horizontal="center" wrapText="1"/>
    </xf>
    <xf numFmtId="3" fontId="24" fillId="0" borderId="0" xfId="3" applyNumberFormat="1" applyFont="1" applyFill="1" applyAlignment="1">
      <alignment horizontal="right" vertical="center"/>
    </xf>
    <xf numFmtId="167" fontId="26" fillId="0" borderId="0" xfId="3" applyNumberFormat="1" applyFont="1" applyFill="1" applyAlignment="1">
      <alignment horizontal="right"/>
    </xf>
    <xf numFmtId="167" fontId="26" fillId="24" borderId="0" xfId="3" applyNumberFormat="1" applyFont="1" applyFill="1" applyAlignment="1">
      <alignment horizontal="right"/>
    </xf>
    <xf numFmtId="0" fontId="24" fillId="0" borderId="0" xfId="5" applyFont="1" applyBorder="1" applyAlignment="1">
      <alignment horizontal="left" vertical="center" wrapText="1"/>
    </xf>
    <xf numFmtId="169" fontId="33" fillId="0" borderId="0" xfId="0" applyNumberFormat="1" applyFont="1" applyFill="1" applyBorder="1" applyAlignment="1">
      <alignment wrapText="1"/>
    </xf>
    <xf numFmtId="0" fontId="24" fillId="0" borderId="2" xfId="0" applyFont="1" applyBorder="1" applyAlignment="1">
      <alignment horizontal="center"/>
    </xf>
    <xf numFmtId="0" fontId="28" fillId="0" borderId="2" xfId="0" applyFont="1" applyBorder="1" applyAlignment="1">
      <alignment horizontal="center" vertical="center" wrapText="1"/>
    </xf>
    <xf numFmtId="0" fontId="24" fillId="0" borderId="0" xfId="5" applyFont="1" applyBorder="1" applyAlignment="1">
      <alignment horizontal="left" wrapText="1"/>
    </xf>
    <xf numFmtId="0" fontId="26" fillId="0" borderId="0" xfId="3" applyFont="1" applyBorder="1" applyAlignment="1">
      <alignment horizontal="left" vertical="top" wrapText="1"/>
    </xf>
    <xf numFmtId="0" fontId="24" fillId="0" borderId="0" xfId="5" applyFont="1" applyBorder="1" applyAlignment="1">
      <alignment horizontal="left" vertical="center" wrapText="1"/>
    </xf>
    <xf numFmtId="0" fontId="26" fillId="0" borderId="0" xfId="3" applyFont="1" applyBorder="1" applyAlignment="1">
      <alignment horizontal="left" vertical="center" wrapText="1"/>
    </xf>
    <xf numFmtId="0" fontId="24" fillId="0" borderId="0" xfId="3" applyFont="1" applyBorder="1" applyAlignment="1">
      <alignment horizontal="left" vertical="center" wrapText="1"/>
    </xf>
    <xf numFmtId="0" fontId="24" fillId="0" borderId="1" xfId="5" applyFont="1" applyBorder="1" applyAlignment="1">
      <alignment horizontal="right"/>
    </xf>
    <xf numFmtId="0" fontId="24" fillId="0" borderId="0" xfId="5" applyFont="1" applyAlignment="1">
      <alignment horizontal="left" vertical="top" wrapText="1"/>
    </xf>
    <xf numFmtId="0" fontId="31" fillId="0" borderId="21" xfId="0" applyFont="1" applyBorder="1" applyAlignment="1">
      <alignment horizontal="justify" vertical="center" wrapText="1"/>
    </xf>
    <xf numFmtId="0" fontId="31" fillId="0" borderId="22" xfId="0" applyFont="1" applyBorder="1" applyAlignment="1">
      <alignment horizontal="justify" vertical="center" wrapText="1"/>
    </xf>
    <xf numFmtId="0" fontId="30" fillId="0" borderId="21" xfId="0" applyFont="1" applyBorder="1" applyAlignment="1">
      <alignment horizontal="center" vertical="center" wrapText="1"/>
    </xf>
    <xf numFmtId="0" fontId="30" fillId="0" borderId="22" xfId="0" applyFont="1" applyBorder="1" applyAlignment="1">
      <alignment horizontal="center" vertical="center" wrapText="1"/>
    </xf>
    <xf numFmtId="0" fontId="31" fillId="0" borderId="23" xfId="0" applyFont="1" applyBorder="1" applyAlignment="1">
      <alignment horizontal="justify" vertical="center" wrapText="1"/>
    </xf>
    <xf numFmtId="0" fontId="30" fillId="0" borderId="23" xfId="0" applyFont="1" applyBorder="1" applyAlignment="1">
      <alignment horizontal="center" vertical="center" wrapText="1"/>
    </xf>
    <xf numFmtId="0" fontId="31" fillId="0" borderId="21" xfId="0" applyFont="1" applyBorder="1" applyAlignment="1">
      <alignment horizontal="center" vertical="center" wrapText="1"/>
    </xf>
    <xf numFmtId="0" fontId="31" fillId="0" borderId="22" xfId="0" applyFont="1" applyBorder="1" applyAlignment="1">
      <alignment horizontal="center" vertical="center" wrapText="1"/>
    </xf>
    <xf numFmtId="0" fontId="31" fillId="0" borderId="21" xfId="0" applyFont="1" applyBorder="1" applyAlignment="1">
      <alignment horizontal="center" vertical="top" wrapText="1"/>
    </xf>
    <xf numFmtId="0" fontId="31" fillId="0" borderId="22" xfId="0" applyFont="1" applyBorder="1" applyAlignment="1">
      <alignment horizontal="center" vertical="top" wrapText="1"/>
    </xf>
  </cellXfs>
  <cellStyles count="52"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60% - Accent1" xfId="19"/>
    <cellStyle name="60% - Accent2" xfId="20"/>
    <cellStyle name="60% - Accent3" xfId="21"/>
    <cellStyle name="60% - Accent4" xfId="22"/>
    <cellStyle name="60% - Accent5" xfId="23"/>
    <cellStyle name="60% - Accent6" xfId="24"/>
    <cellStyle name="Accent1" xfId="25"/>
    <cellStyle name="Accent2" xfId="26"/>
    <cellStyle name="Accent3" xfId="27"/>
    <cellStyle name="Accent4" xfId="28"/>
    <cellStyle name="Accent5" xfId="29"/>
    <cellStyle name="Accent6" xfId="30"/>
    <cellStyle name="Bad" xfId="31"/>
    <cellStyle name="Calculation" xfId="32"/>
    <cellStyle name="Check Cell" xfId="33"/>
    <cellStyle name="Explanatory Text" xfId="34"/>
    <cellStyle name="Good" xfId="35"/>
    <cellStyle name="Heading 1" xfId="36"/>
    <cellStyle name="Heading 2" xfId="37"/>
    <cellStyle name="Heading 3" xfId="38"/>
    <cellStyle name="Heading 4" xfId="39"/>
    <cellStyle name="Linked Cell" xfId="40"/>
    <cellStyle name="Migliaia" xfId="2" builtinId="3"/>
    <cellStyle name="Migliaia 2" xfId="4"/>
    <cellStyle name="Migliaia 3" xfId="51"/>
    <cellStyle name="Neutral" xfId="41"/>
    <cellStyle name="Normal_Sheet1" xfId="42"/>
    <cellStyle name="Normale" xfId="0" builtinId="0"/>
    <cellStyle name="Normale 2" xfId="1"/>
    <cellStyle name="Normale 2 2" xfId="5"/>
    <cellStyle name="Normale 2 2 2" xfId="49"/>
    <cellStyle name="Normale 3" xfId="3"/>
    <cellStyle name="Normale 3 2" xfId="50"/>
    <cellStyle name="Note" xfId="43"/>
    <cellStyle name="Percentuale" xfId="48" builtinId="5"/>
    <cellStyle name="Percentuale 2" xfId="6"/>
    <cellStyle name="Title" xfId="44"/>
    <cellStyle name="Total" xfId="45"/>
    <cellStyle name="Virgola_tab.14.1 " xfId="47"/>
    <cellStyle name="Warning Text" xfId="46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0"/>
  <sheetViews>
    <sheetView tabSelected="1" zoomScale="75" zoomScaleNormal="75" workbookViewId="0"/>
  </sheetViews>
  <sheetFormatPr defaultColWidth="9.140625" defaultRowHeight="12.75"/>
  <cols>
    <col min="1" max="1" width="16.7109375" style="2" customWidth="1"/>
    <col min="2" max="3" width="11.28515625" style="2" customWidth="1"/>
    <col min="4" max="4" width="11.7109375" style="2" customWidth="1"/>
    <col min="5" max="5" width="1.7109375" style="2" customWidth="1"/>
    <col min="6" max="6" width="12.28515625" style="2" customWidth="1"/>
    <col min="7" max="7" width="1.7109375" style="2" customWidth="1"/>
    <col min="8" max="8" width="12.140625" style="2" customWidth="1"/>
    <col min="9" max="9" width="14" style="2" customWidth="1"/>
    <col min="10" max="10" width="10.28515625" style="2" customWidth="1"/>
    <col min="11" max="11" width="1.7109375" style="2" customWidth="1"/>
    <col min="12" max="12" width="11.140625" style="2" customWidth="1"/>
    <col min="13" max="14" width="1.7109375" style="2" customWidth="1"/>
    <col min="15" max="15" width="10.5703125" style="2" customWidth="1"/>
    <col min="16" max="16" width="14" style="2" customWidth="1"/>
    <col min="17" max="17" width="11.140625" style="2" customWidth="1"/>
    <col min="18" max="18" width="9.140625" style="2"/>
    <col min="19" max="19" width="11.140625" style="2" customWidth="1"/>
    <col min="20" max="16384" width="9.140625" style="2"/>
  </cols>
  <sheetData>
    <row r="1" spans="1:12">
      <c r="A1" s="69" t="s">
        <v>188</v>
      </c>
      <c r="B1" s="70"/>
      <c r="C1" s="70"/>
      <c r="D1" s="70"/>
      <c r="E1" s="70"/>
      <c r="F1" s="70"/>
      <c r="G1" s="70"/>
      <c r="H1" s="70"/>
      <c r="I1" s="70"/>
      <c r="L1" s="70"/>
    </row>
    <row r="2" spans="1:12">
      <c r="A2" s="69"/>
      <c r="B2" s="70"/>
      <c r="C2" s="70"/>
      <c r="D2" s="70"/>
      <c r="E2" s="70"/>
      <c r="F2" s="70"/>
      <c r="G2" s="70"/>
      <c r="H2" s="70"/>
      <c r="I2" s="70"/>
      <c r="L2" s="70"/>
    </row>
    <row r="3" spans="1:12">
      <c r="A3" s="71"/>
      <c r="B3" s="70"/>
      <c r="C3" s="70"/>
      <c r="D3" s="70"/>
      <c r="E3" s="70"/>
      <c r="F3" s="70"/>
      <c r="G3" s="70"/>
      <c r="H3" s="70"/>
      <c r="L3" s="70" t="s">
        <v>73</v>
      </c>
    </row>
    <row r="4" spans="1:12" s="75" customFormat="1">
      <c r="A4" s="72"/>
      <c r="B4" s="221" t="s">
        <v>238</v>
      </c>
      <c r="C4" s="221"/>
      <c r="D4" s="221"/>
      <c r="E4" s="73"/>
      <c r="F4" s="199" t="s">
        <v>212</v>
      </c>
      <c r="G4" s="73"/>
      <c r="H4" s="221" t="s">
        <v>213</v>
      </c>
      <c r="I4" s="221"/>
      <c r="J4" s="221"/>
      <c r="K4" s="74"/>
      <c r="L4" s="74"/>
    </row>
    <row r="5" spans="1:12" ht="58.9" customHeight="1">
      <c r="A5" s="76"/>
      <c r="B5" s="77" t="s">
        <v>186</v>
      </c>
      <c r="C5" s="77" t="s">
        <v>214</v>
      </c>
      <c r="D5" s="77" t="s">
        <v>187</v>
      </c>
      <c r="E5" s="78"/>
      <c r="F5" s="77" t="s">
        <v>215</v>
      </c>
      <c r="G5" s="78"/>
      <c r="H5" s="77" t="s">
        <v>216</v>
      </c>
      <c r="I5" s="79" t="s">
        <v>217</v>
      </c>
      <c r="J5" s="79" t="s">
        <v>187</v>
      </c>
      <c r="K5" s="76"/>
      <c r="L5" s="76" t="s">
        <v>239</v>
      </c>
    </row>
    <row r="6" spans="1:12">
      <c r="A6" s="80"/>
      <c r="B6" s="81"/>
      <c r="C6" s="81"/>
      <c r="D6" s="81"/>
      <c r="E6" s="81"/>
      <c r="F6" s="81"/>
      <c r="G6" s="81"/>
      <c r="H6" s="81"/>
      <c r="I6" s="81"/>
    </row>
    <row r="7" spans="1:12">
      <c r="A7" s="80"/>
      <c r="B7" s="81"/>
      <c r="C7" s="81"/>
      <c r="D7" s="81"/>
      <c r="E7" s="81"/>
      <c r="F7" s="81"/>
      <c r="G7" s="81"/>
      <c r="H7" s="81"/>
      <c r="I7" s="81"/>
    </row>
    <row r="8" spans="1:12">
      <c r="A8" s="82" t="s">
        <v>74</v>
      </c>
      <c r="B8" s="83">
        <v>614.69031346000008</v>
      </c>
      <c r="C8" s="83">
        <v>33.107445540000001</v>
      </c>
      <c r="D8" s="83">
        <v>647.79775900000004</v>
      </c>
      <c r="E8" s="83"/>
      <c r="F8" s="83">
        <v>0</v>
      </c>
      <c r="G8" s="83"/>
      <c r="H8" s="83">
        <v>60.955846999999999</v>
      </c>
      <c r="I8" s="83">
        <v>12.955954999999999</v>
      </c>
      <c r="J8" s="83">
        <v>73.911801999999994</v>
      </c>
      <c r="K8" s="83"/>
      <c r="L8" s="207">
        <v>12.024234054374713</v>
      </c>
    </row>
    <row r="9" spans="1:12">
      <c r="A9" s="82" t="s">
        <v>75</v>
      </c>
      <c r="B9" s="83">
        <v>2226.3899280400001</v>
      </c>
      <c r="C9" s="83">
        <v>140.32703796000001</v>
      </c>
      <c r="D9" s="83">
        <v>2366.716966</v>
      </c>
      <c r="E9" s="83"/>
      <c r="F9" s="83">
        <v>0</v>
      </c>
      <c r="G9" s="83"/>
      <c r="H9" s="83">
        <v>0</v>
      </c>
      <c r="I9" s="83">
        <v>47.334339</v>
      </c>
      <c r="J9" s="83">
        <v>47.334339</v>
      </c>
      <c r="K9" s="83"/>
      <c r="L9" s="207">
        <v>2.1260579022503365</v>
      </c>
    </row>
    <row r="10" spans="1:12" ht="14.25" customHeight="1">
      <c r="A10" s="82" t="s">
        <v>76</v>
      </c>
      <c r="B10" s="83">
        <v>2175.45395624</v>
      </c>
      <c r="C10" s="83">
        <v>130.22003975999999</v>
      </c>
      <c r="D10" s="83">
        <v>2305.673996</v>
      </c>
      <c r="E10" s="83"/>
      <c r="F10" s="83">
        <v>0</v>
      </c>
      <c r="G10" s="83"/>
      <c r="H10" s="83">
        <v>187.62186399999999</v>
      </c>
      <c r="I10" s="83">
        <v>46.113480000000003</v>
      </c>
      <c r="J10" s="83">
        <v>233.735344</v>
      </c>
      <c r="K10" s="83"/>
      <c r="L10" s="207">
        <v>10.744210114379175</v>
      </c>
    </row>
    <row r="11" spans="1:12">
      <c r="A11" s="82" t="s">
        <v>77</v>
      </c>
      <c r="B11" s="83">
        <v>881.03964875999998</v>
      </c>
      <c r="C11" s="83">
        <v>37.764041239999997</v>
      </c>
      <c r="D11" s="83">
        <v>918.80368999999996</v>
      </c>
      <c r="E11" s="83"/>
      <c r="F11" s="83">
        <v>6.2940069999999997</v>
      </c>
      <c r="G11" s="83"/>
      <c r="H11" s="83">
        <v>1.7041599999999999</v>
      </c>
      <c r="I11" s="83">
        <v>6.2940069999999997</v>
      </c>
      <c r="J11" s="83">
        <v>7.9981669999999996</v>
      </c>
      <c r="K11" s="83"/>
      <c r="L11" s="207">
        <v>0.90781010948336371</v>
      </c>
    </row>
    <row r="12" spans="1:12">
      <c r="A12" s="82" t="s">
        <v>78</v>
      </c>
      <c r="B12" s="83">
        <v>8952.8489870000012</v>
      </c>
      <c r="C12" s="83">
        <v>493.07106299999998</v>
      </c>
      <c r="D12" s="83">
        <v>9445.9200500000006</v>
      </c>
      <c r="E12" s="83"/>
      <c r="F12" s="83">
        <v>15.994705</v>
      </c>
      <c r="G12" s="83"/>
      <c r="H12" s="83">
        <v>270.52072199999998</v>
      </c>
      <c r="I12" s="83">
        <v>171.219696</v>
      </c>
      <c r="J12" s="83">
        <v>441.74041799999998</v>
      </c>
      <c r="K12" s="83"/>
      <c r="L12" s="207">
        <v>4.934076500580205</v>
      </c>
    </row>
    <row r="13" spans="1:12">
      <c r="A13" s="82" t="s">
        <v>79</v>
      </c>
      <c r="B13" s="83">
        <v>779.78836451999996</v>
      </c>
      <c r="C13" s="83">
        <v>43.553193479999997</v>
      </c>
      <c r="D13" s="83">
        <v>823.34155799999996</v>
      </c>
      <c r="E13" s="83"/>
      <c r="F13" s="83">
        <v>0</v>
      </c>
      <c r="G13" s="83"/>
      <c r="H13" s="83">
        <v>31.042916000000002</v>
      </c>
      <c r="I13" s="83">
        <v>16.466830999999999</v>
      </c>
      <c r="J13" s="83">
        <v>47.509746999999997</v>
      </c>
      <c r="K13" s="83"/>
      <c r="L13" s="207">
        <v>6.0926463078536317</v>
      </c>
    </row>
    <row r="14" spans="1:12">
      <c r="A14" s="82" t="s">
        <v>80</v>
      </c>
      <c r="B14" s="83">
        <v>4464.8541454200003</v>
      </c>
      <c r="C14" s="83">
        <v>253.43764758</v>
      </c>
      <c r="D14" s="83">
        <v>4718.2917930000003</v>
      </c>
      <c r="E14" s="83"/>
      <c r="F14" s="83">
        <v>0</v>
      </c>
      <c r="G14" s="83"/>
      <c r="H14" s="83">
        <v>0</v>
      </c>
      <c r="I14" s="83">
        <v>141.548754</v>
      </c>
      <c r="J14" s="83">
        <v>141.548754</v>
      </c>
      <c r="K14" s="83"/>
      <c r="L14" s="207">
        <v>3.1702884212958935</v>
      </c>
    </row>
    <row r="15" spans="1:12">
      <c r="A15" s="82" t="s">
        <v>81</v>
      </c>
      <c r="B15" s="83">
        <v>7799.5454917400002</v>
      </c>
      <c r="C15" s="83">
        <v>497.84332926000002</v>
      </c>
      <c r="D15" s="83">
        <v>8297.3888210000005</v>
      </c>
      <c r="E15" s="83"/>
      <c r="F15" s="83">
        <v>0</v>
      </c>
      <c r="G15" s="83"/>
      <c r="H15" s="83">
        <v>12.750662</v>
      </c>
      <c r="I15" s="83">
        <v>207.434721</v>
      </c>
      <c r="J15" s="83">
        <v>220.185383</v>
      </c>
      <c r="K15" s="83"/>
      <c r="L15" s="207">
        <v>2.8230540258170715</v>
      </c>
    </row>
    <row r="16" spans="1:12">
      <c r="A16" s="82" t="s">
        <v>82</v>
      </c>
      <c r="B16" s="83">
        <v>10790.26037084</v>
      </c>
      <c r="C16" s="83">
        <v>594.58387816000004</v>
      </c>
      <c r="D16" s="83">
        <v>11384.844249</v>
      </c>
      <c r="E16" s="83"/>
      <c r="F16" s="83">
        <v>0</v>
      </c>
      <c r="G16" s="83"/>
      <c r="H16" s="83">
        <v>345.36203899999998</v>
      </c>
      <c r="I16" s="83">
        <v>227.69688500000001</v>
      </c>
      <c r="J16" s="83">
        <v>573.05892400000005</v>
      </c>
      <c r="K16" s="83"/>
      <c r="L16" s="207">
        <v>5.3108906023125799</v>
      </c>
    </row>
    <row r="17" spans="1:12">
      <c r="A17" s="82" t="s">
        <v>83</v>
      </c>
      <c r="B17" s="83">
        <v>2059.1930438200002</v>
      </c>
      <c r="C17" s="83">
        <v>131.39910918000001</v>
      </c>
      <c r="D17" s="83">
        <v>2190.5921530000001</v>
      </c>
      <c r="E17" s="83"/>
      <c r="F17" s="83">
        <v>0</v>
      </c>
      <c r="G17" s="83"/>
      <c r="H17" s="83">
        <v>327.13553899999999</v>
      </c>
      <c r="I17" s="83">
        <v>54.764803999999998</v>
      </c>
      <c r="J17" s="83">
        <v>381.90034300000002</v>
      </c>
      <c r="K17" s="83"/>
      <c r="L17" s="207">
        <v>18.54611660359625</v>
      </c>
    </row>
    <row r="18" spans="1:12">
      <c r="A18" s="82" t="s">
        <v>0</v>
      </c>
      <c r="B18" s="83">
        <v>9818.5981209800011</v>
      </c>
      <c r="C18" s="83">
        <v>625.78264602000002</v>
      </c>
      <c r="D18" s="83">
        <v>10444.380767000001</v>
      </c>
      <c r="E18" s="83"/>
      <c r="F18" s="83">
        <v>0</v>
      </c>
      <c r="G18" s="83"/>
      <c r="H18" s="83">
        <v>7.5788679999999999</v>
      </c>
      <c r="I18" s="83">
        <v>208.88761500000001</v>
      </c>
      <c r="J18" s="83">
        <v>216.46648300000001</v>
      </c>
      <c r="K18" s="83"/>
      <c r="L18" s="207">
        <v>2.204657735583075</v>
      </c>
    </row>
    <row r="19" spans="1:12">
      <c r="A19" s="82" t="s">
        <v>84</v>
      </c>
      <c r="B19" s="83">
        <v>124.30971437999999</v>
      </c>
      <c r="C19" s="83">
        <v>7.9346626200000001</v>
      </c>
      <c r="D19" s="83">
        <v>132.24437699999999</v>
      </c>
      <c r="E19" s="83"/>
      <c r="F19" s="83">
        <v>0</v>
      </c>
      <c r="G19" s="83"/>
      <c r="H19" s="83">
        <v>0</v>
      </c>
      <c r="I19" s="83">
        <v>3.9673310000000002</v>
      </c>
      <c r="J19" s="83">
        <v>3.9673310000000002</v>
      </c>
      <c r="K19" s="83"/>
      <c r="L19" s="207">
        <v>3.1914891123249967</v>
      </c>
    </row>
    <row r="20" spans="1:12">
      <c r="A20" s="82" t="s">
        <v>85</v>
      </c>
      <c r="B20" s="83">
        <v>1017.46487508</v>
      </c>
      <c r="C20" s="83">
        <v>58.138906919999997</v>
      </c>
      <c r="D20" s="83">
        <v>1075.6037819999999</v>
      </c>
      <c r="E20" s="83"/>
      <c r="F20" s="83">
        <v>0</v>
      </c>
      <c r="G20" s="83"/>
      <c r="H20" s="83">
        <v>53.339163999999997</v>
      </c>
      <c r="I20" s="83">
        <v>21.512076</v>
      </c>
      <c r="J20" s="83">
        <v>74.851240000000004</v>
      </c>
      <c r="K20" s="83"/>
      <c r="L20" s="207">
        <v>7.3566411807694783</v>
      </c>
    </row>
    <row r="21" spans="1:12">
      <c r="A21" s="82" t="s">
        <v>86</v>
      </c>
      <c r="B21" s="83">
        <v>1516.3029455999999</v>
      </c>
      <c r="C21" s="83">
        <v>96.785294399999998</v>
      </c>
      <c r="D21" s="83">
        <v>1613.08824</v>
      </c>
      <c r="E21" s="83"/>
      <c r="F21" s="83">
        <v>0</v>
      </c>
      <c r="G21" s="83"/>
      <c r="H21" s="83">
        <v>38.414223</v>
      </c>
      <c r="I21" s="83">
        <v>32.261764999999997</v>
      </c>
      <c r="J21" s="83">
        <v>70.675988000000004</v>
      </c>
      <c r="K21" s="83"/>
      <c r="L21" s="207">
        <v>4.6610730530523083</v>
      </c>
    </row>
    <row r="22" spans="1:12">
      <c r="A22" s="82" t="s">
        <v>87</v>
      </c>
      <c r="B22" s="83">
        <v>94.540124000000006</v>
      </c>
      <c r="C22" s="83">
        <v>6.0344759999999997</v>
      </c>
      <c r="D22" s="83">
        <v>100.5746</v>
      </c>
      <c r="E22" s="83"/>
      <c r="F22" s="83">
        <v>0</v>
      </c>
      <c r="G22" s="83"/>
      <c r="H22" s="83">
        <v>12.20964</v>
      </c>
      <c r="I22" s="83">
        <v>2.0114920000000001</v>
      </c>
      <c r="J22" s="83">
        <v>14.221132000000001</v>
      </c>
      <c r="K22" s="83"/>
      <c r="L22" s="207">
        <v>15.042430026852937</v>
      </c>
    </row>
    <row r="23" spans="1:12">
      <c r="A23" s="82" t="s">
        <v>88</v>
      </c>
      <c r="B23" s="83">
        <v>3245.5263510600003</v>
      </c>
      <c r="C23" s="83">
        <v>185.13814194</v>
      </c>
      <c r="D23" s="83">
        <v>3430.6644930000002</v>
      </c>
      <c r="E23" s="83"/>
      <c r="F23" s="83">
        <v>0</v>
      </c>
      <c r="G23" s="83"/>
      <c r="H23" s="83">
        <v>0</v>
      </c>
      <c r="I23" s="83">
        <v>68.613290000000006</v>
      </c>
      <c r="J23" s="83">
        <v>68.613290000000006</v>
      </c>
      <c r="K23" s="83"/>
      <c r="L23" s="207">
        <v>2.114088211842454</v>
      </c>
    </row>
    <row r="24" spans="1:12">
      <c r="A24" s="82" t="s">
        <v>89</v>
      </c>
      <c r="B24" s="83">
        <v>91.487284119999998</v>
      </c>
      <c r="C24" s="83">
        <v>5.8396138799999999</v>
      </c>
      <c r="D24" s="83">
        <v>97.326898</v>
      </c>
      <c r="E24" s="83"/>
      <c r="F24" s="83">
        <v>0</v>
      </c>
      <c r="G24" s="83"/>
      <c r="H24" s="83">
        <v>0</v>
      </c>
      <c r="I24" s="83">
        <v>1.9465380000000001</v>
      </c>
      <c r="J24" s="83">
        <v>1.9465380000000001</v>
      </c>
      <c r="K24" s="83"/>
      <c r="L24" s="207">
        <v>2.1276596181900085</v>
      </c>
    </row>
    <row r="25" spans="1:12">
      <c r="A25" s="82" t="s">
        <v>90</v>
      </c>
      <c r="B25" s="83">
        <v>728.84703839999997</v>
      </c>
      <c r="C25" s="83">
        <v>36.438321600000002</v>
      </c>
      <c r="D25" s="83">
        <v>765.28535999999997</v>
      </c>
      <c r="E25" s="83"/>
      <c r="F25" s="83">
        <v>0</v>
      </c>
      <c r="G25" s="83"/>
      <c r="H25" s="83">
        <v>27.621652999999998</v>
      </c>
      <c r="I25" s="83">
        <v>12.146107000000001</v>
      </c>
      <c r="J25" s="83">
        <v>39.767760000000003</v>
      </c>
      <c r="K25" s="83"/>
      <c r="L25" s="207">
        <v>5.4562559638439501</v>
      </c>
    </row>
    <row r="26" spans="1:12">
      <c r="A26" s="82" t="s">
        <v>91</v>
      </c>
      <c r="B26" s="83">
        <v>3701.2988771800001</v>
      </c>
      <c r="C26" s="83">
        <v>236.25311981999999</v>
      </c>
      <c r="D26" s="83">
        <v>3937.551997</v>
      </c>
      <c r="E26" s="83"/>
      <c r="F26" s="83">
        <v>39.375520000000002</v>
      </c>
      <c r="G26" s="83"/>
      <c r="H26" s="83">
        <v>381.36190399999998</v>
      </c>
      <c r="I26" s="83">
        <v>39.375520000000002</v>
      </c>
      <c r="J26" s="83">
        <v>420.73742399999998</v>
      </c>
      <c r="K26" s="83"/>
      <c r="L26" s="207">
        <v>11.367291266155668</v>
      </c>
    </row>
    <row r="27" spans="1:12">
      <c r="A27" s="82" t="s">
        <v>92</v>
      </c>
      <c r="B27" s="83">
        <v>8181.6599649999998</v>
      </c>
      <c r="C27" s="83">
        <v>515.89684899999997</v>
      </c>
      <c r="D27" s="83">
        <v>8697.5568139999996</v>
      </c>
      <c r="E27" s="83"/>
      <c r="F27" s="83">
        <v>85.982808000000006</v>
      </c>
      <c r="G27" s="83"/>
      <c r="H27" s="83">
        <v>174.36086499999999</v>
      </c>
      <c r="I27" s="83">
        <v>85.982808000000006</v>
      </c>
      <c r="J27" s="83">
        <v>260.34367300000002</v>
      </c>
      <c r="K27" s="83"/>
      <c r="L27" s="207">
        <v>3.1820397586029481</v>
      </c>
    </row>
    <row r="28" spans="1:12">
      <c r="A28" s="82" t="s">
        <v>93</v>
      </c>
      <c r="B28" s="83">
        <v>3814.3210715600003</v>
      </c>
      <c r="C28" s="83">
        <v>243.46730244</v>
      </c>
      <c r="D28" s="83">
        <v>4057.7883740000002</v>
      </c>
      <c r="E28" s="83"/>
      <c r="F28" s="83">
        <v>53.745851999999999</v>
      </c>
      <c r="G28" s="83"/>
      <c r="H28" s="83">
        <v>226.59631400000001</v>
      </c>
      <c r="I28" s="83">
        <v>47.698856999999997</v>
      </c>
      <c r="J28" s="83">
        <v>274.29517099999998</v>
      </c>
      <c r="K28" s="83"/>
      <c r="L28" s="207">
        <v>7.1911925046156995</v>
      </c>
    </row>
    <row r="29" spans="1:12">
      <c r="A29" s="82" t="s">
        <v>94</v>
      </c>
      <c r="B29" s="83">
        <v>7647.0565978799996</v>
      </c>
      <c r="C29" s="83">
        <v>480.93980412000002</v>
      </c>
      <c r="D29" s="83">
        <v>8127.9964019999998</v>
      </c>
      <c r="E29" s="83"/>
      <c r="F29" s="83">
        <v>0</v>
      </c>
      <c r="G29" s="83"/>
      <c r="H29" s="83">
        <v>0</v>
      </c>
      <c r="I29" s="83">
        <v>243.83989199999999</v>
      </c>
      <c r="J29" s="83">
        <v>243.83989199999999</v>
      </c>
      <c r="K29" s="83"/>
      <c r="L29" s="207">
        <v>3.1886764388222253</v>
      </c>
    </row>
    <row r="30" spans="1:12">
      <c r="A30" s="82" t="s">
        <v>95</v>
      </c>
      <c r="B30" s="83">
        <v>787.57881481999993</v>
      </c>
      <c r="C30" s="83">
        <v>50.270988180000003</v>
      </c>
      <c r="D30" s="83">
        <v>837.84980299999995</v>
      </c>
      <c r="E30" s="83"/>
      <c r="F30" s="83">
        <v>0</v>
      </c>
      <c r="G30" s="83"/>
      <c r="H30" s="83">
        <v>29.933496000000002</v>
      </c>
      <c r="I30" s="83">
        <v>16.756996000000001</v>
      </c>
      <c r="J30" s="83">
        <v>46.690491999999999</v>
      </c>
      <c r="K30" s="83"/>
      <c r="L30" s="207">
        <v>5.928358041305497</v>
      </c>
    </row>
    <row r="31" spans="1:12">
      <c r="A31" s="82" t="s">
        <v>96</v>
      </c>
      <c r="B31" s="83">
        <v>1466.97547336</v>
      </c>
      <c r="C31" s="83">
        <v>92.716370639999994</v>
      </c>
      <c r="D31" s="83">
        <v>1559.6918439999999</v>
      </c>
      <c r="E31" s="83"/>
      <c r="F31" s="83">
        <v>0</v>
      </c>
      <c r="G31" s="83"/>
      <c r="H31" s="83">
        <v>61.667350999999996</v>
      </c>
      <c r="I31" s="83">
        <v>30.905456999999998</v>
      </c>
      <c r="J31" s="83">
        <v>92.572807999999995</v>
      </c>
      <c r="K31" s="83"/>
      <c r="L31" s="207">
        <v>6.3104536974956202</v>
      </c>
    </row>
    <row r="32" spans="1:12">
      <c r="A32" s="82" t="s">
        <v>97</v>
      </c>
      <c r="B32" s="83">
        <v>2237.5838377200002</v>
      </c>
      <c r="C32" s="83">
        <v>142.82450028</v>
      </c>
      <c r="D32" s="83">
        <v>2380.4083380000002</v>
      </c>
      <c r="E32" s="83"/>
      <c r="F32" s="83">
        <v>23.596993000000001</v>
      </c>
      <c r="G32" s="83"/>
      <c r="H32" s="83">
        <v>382.51872800000001</v>
      </c>
      <c r="I32" s="83">
        <v>24.011172999999999</v>
      </c>
      <c r="J32" s="83">
        <v>406.529901</v>
      </c>
      <c r="K32" s="83"/>
      <c r="L32" s="207">
        <v>18.168253369859702</v>
      </c>
    </row>
    <row r="33" spans="1:17">
      <c r="A33" s="82" t="s">
        <v>98</v>
      </c>
      <c r="B33" s="83">
        <v>1658.8463345</v>
      </c>
      <c r="C33" s="83">
        <v>104.71891549999999</v>
      </c>
      <c r="D33" s="83">
        <v>1763.5652500000001</v>
      </c>
      <c r="E33" s="83"/>
      <c r="F33" s="83">
        <v>0</v>
      </c>
      <c r="G33" s="83"/>
      <c r="H33" s="83">
        <v>140.72364300000001</v>
      </c>
      <c r="I33" s="83">
        <v>34.911304999999999</v>
      </c>
      <c r="J33" s="83">
        <v>175.63494800000001</v>
      </c>
      <c r="K33" s="83"/>
      <c r="L33" s="207">
        <v>10.587776839072854</v>
      </c>
    </row>
    <row r="34" spans="1:17">
      <c r="A34" s="82" t="s">
        <v>99</v>
      </c>
      <c r="B34" s="83">
        <v>5044.7964357000001</v>
      </c>
      <c r="C34" s="83">
        <v>154.87005529999999</v>
      </c>
      <c r="D34" s="83">
        <v>5199.666491</v>
      </c>
      <c r="E34" s="83"/>
      <c r="F34" s="83">
        <v>0</v>
      </c>
      <c r="G34" s="83"/>
      <c r="H34" s="83">
        <v>479.18811699999998</v>
      </c>
      <c r="I34" s="83">
        <v>98.067329999999998</v>
      </c>
      <c r="J34" s="83">
        <v>577.255447</v>
      </c>
      <c r="K34" s="83"/>
      <c r="L34" s="207">
        <v>11.442591477328893</v>
      </c>
    </row>
    <row r="35" spans="1:17">
      <c r="A35" s="82" t="s">
        <v>218</v>
      </c>
      <c r="B35" s="83">
        <v>1904.6491500000002</v>
      </c>
      <c r="C35" s="83">
        <v>121.57335</v>
      </c>
      <c r="D35" s="83">
        <v>2026.2225000000001</v>
      </c>
      <c r="E35" s="83"/>
      <c r="F35" s="83">
        <v>0</v>
      </c>
      <c r="G35" s="83"/>
      <c r="H35" s="83">
        <v>54.335234</v>
      </c>
      <c r="I35" s="83">
        <v>40.524450000000002</v>
      </c>
      <c r="J35" s="83">
        <v>94.859684000000001</v>
      </c>
      <c r="K35" s="83"/>
      <c r="L35" s="207">
        <v>4.9804282326747682</v>
      </c>
    </row>
    <row r="36" spans="1:17">
      <c r="A36" s="82"/>
      <c r="B36" s="83"/>
      <c r="C36" s="83"/>
      <c r="D36" s="83"/>
      <c r="E36" s="83"/>
      <c r="L36" s="207"/>
    </row>
    <row r="37" spans="1:17" s="70" customFormat="1">
      <c r="A37" s="84" t="s">
        <v>219</v>
      </c>
      <c r="B37" s="83">
        <v>93825.907261179993</v>
      </c>
      <c r="C37" s="83">
        <v>5520.9301038199992</v>
      </c>
      <c r="D37" s="83">
        <v>99346.837364999999</v>
      </c>
      <c r="E37" s="83"/>
      <c r="F37" s="83">
        <v>224.98988600000001</v>
      </c>
      <c r="G37" s="83"/>
      <c r="H37" s="83">
        <v>3306.9429490000002</v>
      </c>
      <c r="I37" s="83">
        <v>1945.249474</v>
      </c>
      <c r="J37" s="83">
        <v>5252.1924230000004</v>
      </c>
      <c r="K37" s="83"/>
      <c r="L37" s="207">
        <v>5.5978061670958859</v>
      </c>
      <c r="M37" s="2"/>
      <c r="N37" s="2"/>
      <c r="O37" s="2"/>
      <c r="P37" s="2"/>
      <c r="Q37" s="2"/>
    </row>
    <row r="38" spans="1:17" s="70" customFormat="1">
      <c r="A38" s="85"/>
      <c r="B38" s="86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2"/>
      <c r="N38" s="2"/>
      <c r="O38" s="2"/>
      <c r="P38" s="2"/>
      <c r="Q38" s="2"/>
    </row>
    <row r="39" spans="1:17" s="70" customFormat="1">
      <c r="A39" s="84"/>
      <c r="B39" s="88"/>
      <c r="C39" s="89"/>
      <c r="D39" s="89"/>
      <c r="E39" s="89"/>
      <c r="F39" s="89"/>
      <c r="G39" s="89"/>
      <c r="H39" s="89"/>
      <c r="I39" s="90"/>
      <c r="L39" s="2"/>
      <c r="M39" s="2"/>
      <c r="N39" s="2"/>
      <c r="O39" s="2"/>
      <c r="P39" s="2"/>
      <c r="Q39" s="2"/>
    </row>
    <row r="40" spans="1:17">
      <c r="A40" s="91" t="s">
        <v>223</v>
      </c>
      <c r="I40" s="92"/>
    </row>
  </sheetData>
  <mergeCells count="2">
    <mergeCell ref="B4:D4"/>
    <mergeCell ref="H4:J4"/>
  </mergeCells>
  <pageMargins left="0.75000000000000011" right="0.75000000000000011" top="0.98" bottom="0.98" header="0.51" footer="0.51"/>
  <pageSetup paperSize="10" scale="69" orientation="portrait" horizontalDpi="4294967292" verticalDpi="4294967292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7"/>
  <sheetViews>
    <sheetView topLeftCell="A4" zoomScale="75" zoomScaleNormal="75" workbookViewId="0">
      <selection activeCell="Q52" sqref="Q52"/>
    </sheetView>
  </sheetViews>
  <sheetFormatPr defaultColWidth="9.140625" defaultRowHeight="12.75"/>
  <cols>
    <col min="1" max="1" width="59.5703125" style="2" customWidth="1"/>
    <col min="2" max="2" width="13.140625" style="2" customWidth="1"/>
    <col min="3" max="3" width="14.140625" style="2" customWidth="1"/>
    <col min="4" max="5" width="11.85546875" style="2" customWidth="1"/>
    <col min="6" max="16384" width="9.140625" style="2"/>
  </cols>
  <sheetData>
    <row r="1" spans="1:4">
      <c r="A1" s="143" t="s">
        <v>230</v>
      </c>
      <c r="B1" s="81"/>
      <c r="C1" s="81"/>
      <c r="D1" s="81"/>
    </row>
    <row r="2" spans="1:4">
      <c r="A2" s="143"/>
      <c r="B2" s="81"/>
      <c r="C2" s="81"/>
      <c r="D2" s="81"/>
    </row>
    <row r="3" spans="1:4">
      <c r="A3" s="143"/>
      <c r="B3" s="81"/>
      <c r="C3" s="93" t="s">
        <v>203</v>
      </c>
      <c r="D3" s="81"/>
    </row>
    <row r="4" spans="1:4">
      <c r="A4" s="68" t="s">
        <v>177</v>
      </c>
      <c r="B4" s="67">
        <v>2014</v>
      </c>
      <c r="C4" s="67">
        <v>2015</v>
      </c>
      <c r="D4" s="81"/>
    </row>
    <row r="5" spans="1:4">
      <c r="A5" s="66"/>
      <c r="B5" s="66"/>
      <c r="C5" s="66"/>
      <c r="D5" s="81"/>
    </row>
    <row r="6" spans="1:4" ht="15.75" customHeight="1">
      <c r="A6" s="139" t="s">
        <v>198</v>
      </c>
      <c r="B6" s="144"/>
      <c r="C6" s="144"/>
      <c r="D6" s="81"/>
    </row>
    <row r="7" spans="1:4" ht="15.75" customHeight="1">
      <c r="A7" s="145" t="s">
        <v>199</v>
      </c>
      <c r="D7" s="81"/>
    </row>
    <row r="8" spans="1:4" ht="15.75" customHeight="1">
      <c r="A8" s="145" t="s">
        <v>200</v>
      </c>
      <c r="B8" s="97">
        <v>13333968</v>
      </c>
      <c r="C8" s="97">
        <v>12811908</v>
      </c>
      <c r="D8" s="81"/>
    </row>
    <row r="9" spans="1:4" ht="15.75" customHeight="1">
      <c r="A9" s="146" t="s">
        <v>201</v>
      </c>
      <c r="B9" s="97" t="s">
        <v>160</v>
      </c>
      <c r="C9" s="97">
        <v>11000000</v>
      </c>
      <c r="D9" s="81"/>
    </row>
    <row r="10" spans="1:4" ht="15.75" customHeight="1">
      <c r="A10" s="147"/>
      <c r="B10" s="97"/>
      <c r="C10" s="97"/>
      <c r="D10" s="81"/>
    </row>
    <row r="11" spans="1:4" ht="15.75" customHeight="1">
      <c r="A11" s="139" t="s">
        <v>202</v>
      </c>
      <c r="B11" s="144"/>
      <c r="C11" s="144"/>
      <c r="D11" s="81"/>
    </row>
    <row r="12" spans="1:4" ht="15.75" customHeight="1">
      <c r="A12" s="136" t="s">
        <v>178</v>
      </c>
      <c r="B12" s="97">
        <v>109149174</v>
      </c>
      <c r="C12" s="97">
        <v>120000000</v>
      </c>
      <c r="D12" s="81"/>
    </row>
    <row r="13" spans="1:4" ht="15.75" customHeight="1">
      <c r="A13" s="136" t="s">
        <v>179</v>
      </c>
      <c r="B13" s="97">
        <v>93333333</v>
      </c>
      <c r="C13" s="97"/>
      <c r="D13" s="81"/>
    </row>
    <row r="14" spans="1:4" ht="15.75" customHeight="1">
      <c r="A14" s="98" t="s">
        <v>180</v>
      </c>
      <c r="B14" s="97"/>
      <c r="C14" s="97">
        <v>290334857.14285713</v>
      </c>
      <c r="D14" s="81"/>
    </row>
    <row r="15" spans="1:4" ht="15.75" customHeight="1">
      <c r="A15" s="98" t="s">
        <v>181</v>
      </c>
      <c r="B15" s="97">
        <v>30520107.02</v>
      </c>
      <c r="C15" s="97">
        <v>20010645.859999999</v>
      </c>
      <c r="D15" s="81"/>
    </row>
    <row r="16" spans="1:4" ht="15.75" customHeight="1">
      <c r="A16" s="98"/>
      <c r="B16" s="97"/>
      <c r="C16" s="97"/>
      <c r="D16" s="81"/>
    </row>
    <row r="17" spans="1:5" ht="15.75" customHeight="1">
      <c r="A17" s="148" t="s">
        <v>204</v>
      </c>
      <c r="B17" s="97">
        <f>SUM(B8:B15)</f>
        <v>246336582.02000001</v>
      </c>
      <c r="C17" s="97">
        <f>SUM(C8:C15)</f>
        <v>454157411.00285715</v>
      </c>
      <c r="D17" s="81"/>
    </row>
    <row r="18" spans="1:5">
      <c r="A18" s="95"/>
      <c r="B18" s="96"/>
      <c r="C18" s="96"/>
      <c r="D18" s="81"/>
    </row>
    <row r="19" spans="1:5">
      <c r="A19" s="81"/>
      <c r="B19" s="99"/>
      <c r="C19" s="81"/>
      <c r="D19" s="81"/>
      <c r="E19" s="81"/>
    </row>
    <row r="20" spans="1:5">
      <c r="A20" s="81" t="s">
        <v>182</v>
      </c>
      <c r="B20" s="81"/>
      <c r="C20" s="81"/>
      <c r="D20" s="81"/>
    </row>
    <row r="21" spans="1:5">
      <c r="A21" s="81"/>
      <c r="B21" s="81"/>
      <c r="C21" s="81"/>
      <c r="D21" s="81"/>
    </row>
    <row r="32" spans="1:5">
      <c r="A32" s="100"/>
    </row>
    <row r="33" spans="1:1">
      <c r="A33" s="100"/>
    </row>
    <row r="37" spans="1:1">
      <c r="A37" s="100"/>
    </row>
    <row r="38" spans="1:1">
      <c r="A38" s="100"/>
    </row>
    <row r="40" spans="1:1">
      <c r="A40" s="100"/>
    </row>
    <row r="41" spans="1:1">
      <c r="A41" s="100"/>
    </row>
    <row r="43" spans="1:1">
      <c r="A43" s="100"/>
    </row>
    <row r="44" spans="1:1">
      <c r="A44" s="100"/>
    </row>
    <row r="46" spans="1:1">
      <c r="A46" s="100"/>
    </row>
    <row r="47" spans="1:1">
      <c r="A47" s="100"/>
    </row>
    <row r="51" spans="1:1">
      <c r="A51" s="100"/>
    </row>
    <row r="52" spans="1:1">
      <c r="A52" s="100"/>
    </row>
    <row r="56" spans="1:1">
      <c r="A56" s="100"/>
    </row>
    <row r="57" spans="1:1">
      <c r="A57" s="100"/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zoomScale="75" zoomScaleNormal="75" workbookViewId="0">
      <selection activeCell="Q52" sqref="Q52"/>
    </sheetView>
  </sheetViews>
  <sheetFormatPr defaultColWidth="9.140625" defaultRowHeight="12.75"/>
  <cols>
    <col min="1" max="1" width="33.5703125" style="2" customWidth="1"/>
    <col min="2" max="2" width="11" style="2" customWidth="1"/>
    <col min="3" max="3" width="11.5703125" style="2" customWidth="1"/>
    <col min="4" max="4" width="11" style="2" customWidth="1"/>
    <col min="5" max="6" width="10.42578125" style="2" customWidth="1"/>
    <col min="7" max="16384" width="9.140625" style="2"/>
  </cols>
  <sheetData>
    <row r="1" spans="1:6">
      <c r="A1" s="81" t="s">
        <v>226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93" t="s">
        <v>20</v>
      </c>
    </row>
    <row r="4" spans="1:6" ht="15">
      <c r="A4" s="1"/>
      <c r="B4" s="67">
        <v>2011</v>
      </c>
      <c r="C4" s="67">
        <v>2012</v>
      </c>
      <c r="D4" s="67">
        <v>2013</v>
      </c>
      <c r="E4" s="67">
        <v>2014</v>
      </c>
      <c r="F4" s="67" t="s">
        <v>209</v>
      </c>
    </row>
    <row r="5" spans="1:6">
      <c r="A5" s="66"/>
      <c r="B5" s="66"/>
      <c r="C5" s="66"/>
      <c r="D5" s="66"/>
      <c r="E5" s="66"/>
      <c r="F5" s="66"/>
    </row>
    <row r="6" spans="1:6">
      <c r="A6" s="136" t="s">
        <v>183</v>
      </c>
      <c r="B6" s="137">
        <v>210207</v>
      </c>
      <c r="C6" s="137">
        <v>214711</v>
      </c>
      <c r="D6" s="137">
        <v>215842</v>
      </c>
      <c r="E6" s="137">
        <v>206394</v>
      </c>
      <c r="F6" s="94" t="s">
        <v>160</v>
      </c>
    </row>
    <row r="7" spans="1:6">
      <c r="A7" s="136"/>
      <c r="B7" s="137"/>
      <c r="C7" s="137"/>
      <c r="D7" s="137"/>
      <c r="E7" s="137"/>
      <c r="F7" s="94"/>
    </row>
    <row r="8" spans="1:6">
      <c r="A8" s="136" t="s">
        <v>210</v>
      </c>
      <c r="B8" s="138">
        <v>6559088</v>
      </c>
      <c r="C8" s="138">
        <v>6826556</v>
      </c>
      <c r="D8" s="138">
        <v>7282589</v>
      </c>
      <c r="E8" s="138">
        <v>7953260</v>
      </c>
      <c r="F8" s="138">
        <v>7443942</v>
      </c>
    </row>
    <row r="9" spans="1:6">
      <c r="A9" s="139" t="s">
        <v>205</v>
      </c>
      <c r="B9" s="138">
        <v>5311323</v>
      </c>
      <c r="C9" s="138">
        <v>5452265</v>
      </c>
      <c r="D9" s="138">
        <v>5875162</v>
      </c>
      <c r="E9" s="138">
        <v>6422124</v>
      </c>
      <c r="F9" s="138">
        <v>5600905</v>
      </c>
    </row>
    <row r="10" spans="1:6">
      <c r="A10" s="139" t="s">
        <v>206</v>
      </c>
      <c r="B10" s="138">
        <v>626569</v>
      </c>
      <c r="C10" s="138">
        <v>697405</v>
      </c>
      <c r="D10" s="138">
        <v>729042</v>
      </c>
      <c r="E10" s="138">
        <v>804454</v>
      </c>
      <c r="F10" s="138">
        <v>861426</v>
      </c>
    </row>
    <row r="11" spans="1:6">
      <c r="A11" s="139" t="s">
        <v>207</v>
      </c>
      <c r="B11" s="138">
        <v>621195</v>
      </c>
      <c r="C11" s="138">
        <v>677837.05161999969</v>
      </c>
      <c r="D11" s="138">
        <v>679546.73227000004</v>
      </c>
      <c r="E11" s="138">
        <v>726682</v>
      </c>
      <c r="F11" s="138">
        <v>981610</v>
      </c>
    </row>
    <row r="12" spans="1:6">
      <c r="A12" s="140"/>
      <c r="B12" s="138"/>
      <c r="C12" s="138"/>
      <c r="D12" s="138"/>
      <c r="E12" s="138"/>
      <c r="F12" s="138"/>
    </row>
    <row r="13" spans="1:6">
      <c r="A13" s="136" t="s">
        <v>211</v>
      </c>
      <c r="B13" s="138">
        <v>338797</v>
      </c>
      <c r="C13" s="138">
        <v>321658</v>
      </c>
      <c r="D13" s="138">
        <v>376892</v>
      </c>
      <c r="E13" s="138">
        <v>485591</v>
      </c>
      <c r="F13" s="138">
        <v>402133</v>
      </c>
    </row>
    <row r="14" spans="1:6">
      <c r="A14" s="139" t="s">
        <v>208</v>
      </c>
      <c r="B14" s="138">
        <v>332767</v>
      </c>
      <c r="C14" s="138">
        <v>311835</v>
      </c>
      <c r="D14" s="138">
        <v>368444</v>
      </c>
      <c r="E14" s="138">
        <v>476295</v>
      </c>
      <c r="F14" s="141">
        <v>389292</v>
      </c>
    </row>
    <row r="15" spans="1:6">
      <c r="A15" s="139" t="s">
        <v>207</v>
      </c>
      <c r="B15" s="141">
        <v>6031</v>
      </c>
      <c r="C15" s="141">
        <v>7205.7341799999986</v>
      </c>
      <c r="D15" s="141">
        <v>8484.0455000000002</v>
      </c>
      <c r="E15" s="141">
        <v>9296</v>
      </c>
      <c r="F15" s="138">
        <v>12842</v>
      </c>
    </row>
    <row r="16" spans="1:6">
      <c r="A16" s="140"/>
      <c r="B16" s="141"/>
      <c r="C16" s="141"/>
      <c r="D16" s="141"/>
      <c r="E16" s="141"/>
      <c r="F16" s="138"/>
    </row>
    <row r="17" spans="1:6" ht="15">
      <c r="A17" s="136" t="s">
        <v>227</v>
      </c>
      <c r="B17" s="138">
        <v>239555</v>
      </c>
      <c r="C17" s="138">
        <v>221474</v>
      </c>
      <c r="D17" s="138">
        <v>260576</v>
      </c>
      <c r="E17" s="138">
        <v>361771</v>
      </c>
      <c r="F17" s="138">
        <v>254534.27000000002</v>
      </c>
    </row>
    <row r="18" spans="1:6">
      <c r="A18" s="139" t="s">
        <v>208</v>
      </c>
      <c r="B18" s="141">
        <v>236781</v>
      </c>
      <c r="C18" s="141">
        <v>218000</v>
      </c>
      <c r="D18" s="141">
        <v>256444</v>
      </c>
      <c r="E18" s="141">
        <v>357198</v>
      </c>
      <c r="F18" s="138">
        <v>248177.80000000002</v>
      </c>
    </row>
    <row r="19" spans="1:6">
      <c r="A19" s="139" t="s">
        <v>207</v>
      </c>
      <c r="B19" s="138">
        <v>2774</v>
      </c>
      <c r="C19" s="138">
        <v>3473.6324904999997</v>
      </c>
      <c r="D19" s="138">
        <v>4132</v>
      </c>
      <c r="E19" s="138">
        <v>4573</v>
      </c>
      <c r="F19" s="138">
        <v>6356.4699999999993</v>
      </c>
    </row>
    <row r="20" spans="1:6">
      <c r="A20" s="140"/>
      <c r="B20" s="138"/>
      <c r="C20" s="138"/>
      <c r="D20" s="138"/>
      <c r="E20" s="138"/>
      <c r="F20" s="138"/>
    </row>
    <row r="21" spans="1:6">
      <c r="A21" s="136" t="s">
        <v>184</v>
      </c>
      <c r="B21" s="220">
        <v>5.1653065182232654</v>
      </c>
      <c r="C21" s="220">
        <v>4.7118634930995951</v>
      </c>
      <c r="D21" s="220">
        <v>5.1752474291766291</v>
      </c>
      <c r="E21" s="220">
        <v>6.1055592298001073</v>
      </c>
      <c r="F21" s="220">
        <v>5.4021511720537321</v>
      </c>
    </row>
    <row r="22" spans="1:6">
      <c r="A22" s="142" t="s">
        <v>208</v>
      </c>
      <c r="B22" s="220">
        <v>5.6041268517514293</v>
      </c>
      <c r="C22" s="220">
        <v>5.0707598944333601</v>
      </c>
      <c r="D22" s="220">
        <v>5.5789312383445457</v>
      </c>
      <c r="E22" s="220">
        <v>6.5908788364285282</v>
      </c>
      <c r="F22" s="220">
        <v>6.0240182683307308</v>
      </c>
    </row>
    <row r="23" spans="1:6">
      <c r="A23" s="142" t="s">
        <v>207</v>
      </c>
      <c r="B23" s="220">
        <v>0.97087066058162086</v>
      </c>
      <c r="C23" s="220">
        <v>1.0630481415524013</v>
      </c>
      <c r="D23" s="220">
        <v>1.2484859535207193</v>
      </c>
      <c r="E23" s="220">
        <v>1.2792390619280511</v>
      </c>
      <c r="F23" s="220">
        <v>1.3082588808182476</v>
      </c>
    </row>
    <row r="24" spans="1:6">
      <c r="A24" s="95"/>
      <c r="B24" s="96"/>
      <c r="C24" s="96"/>
      <c r="D24" s="96"/>
      <c r="E24" s="96"/>
      <c r="F24" s="96"/>
    </row>
    <row r="25" spans="1:6">
      <c r="B25" s="81"/>
      <c r="C25" s="81"/>
      <c r="D25" s="81"/>
      <c r="E25" s="81"/>
      <c r="F25" s="81"/>
    </row>
    <row r="26" spans="1:6" ht="15">
      <c r="A26" s="98" t="s">
        <v>228</v>
      </c>
      <c r="B26" s="81"/>
      <c r="C26" s="81"/>
      <c r="D26" s="81"/>
      <c r="E26" s="81"/>
      <c r="F26" s="81"/>
    </row>
    <row r="27" spans="1:6" ht="15">
      <c r="A27" s="98" t="s">
        <v>229</v>
      </c>
      <c r="B27" s="81"/>
      <c r="C27" s="81"/>
      <c r="D27" s="81"/>
      <c r="E27" s="81"/>
      <c r="F27" s="81"/>
    </row>
    <row r="29" spans="1:6">
      <c r="A29" s="136" t="s">
        <v>185</v>
      </c>
    </row>
  </sheetData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="75" zoomScaleNormal="75" zoomScalePageLayoutView="90" workbookViewId="0">
      <selection activeCell="Q52" sqref="Q52"/>
    </sheetView>
  </sheetViews>
  <sheetFormatPr defaultColWidth="11.42578125" defaultRowHeight="12.75"/>
  <cols>
    <col min="1" max="1" width="11.42578125" style="2"/>
    <col min="2" max="2" width="31.28515625" style="2" customWidth="1"/>
    <col min="3" max="3" width="11.85546875" style="2" customWidth="1"/>
    <col min="4" max="4" width="7" style="2" customWidth="1"/>
    <col min="5" max="5" width="12" style="2" customWidth="1"/>
    <col min="6" max="6" width="7" style="2" customWidth="1"/>
    <col min="7" max="7" width="12" style="2" customWidth="1"/>
    <col min="8" max="16384" width="11.42578125" style="2"/>
  </cols>
  <sheetData>
    <row r="1" spans="1:9">
      <c r="A1" s="75" t="s">
        <v>220</v>
      </c>
      <c r="B1" s="196"/>
      <c r="C1" s="75"/>
      <c r="D1" s="196"/>
      <c r="E1" s="75"/>
      <c r="F1" s="75"/>
      <c r="G1" s="75"/>
    </row>
    <row r="2" spans="1:9">
      <c r="A2" s="196"/>
      <c r="B2" s="196"/>
      <c r="C2" s="196"/>
      <c r="D2" s="196"/>
      <c r="E2" s="75"/>
      <c r="F2" s="75"/>
      <c r="G2" s="75"/>
    </row>
    <row r="3" spans="1:9">
      <c r="A3" s="75"/>
      <c r="B3" s="197"/>
      <c r="C3" s="75"/>
      <c r="D3" s="75"/>
      <c r="E3" s="75"/>
      <c r="F3" s="75"/>
      <c r="G3" s="126" t="s">
        <v>73</v>
      </c>
    </row>
    <row r="4" spans="1:9" ht="27.75">
      <c r="A4" s="222" t="s">
        <v>221</v>
      </c>
      <c r="B4" s="222"/>
      <c r="C4" s="200" t="s">
        <v>224</v>
      </c>
      <c r="D4" s="200" t="s">
        <v>100</v>
      </c>
      <c r="E4" s="200" t="s">
        <v>222</v>
      </c>
      <c r="F4" s="200" t="s">
        <v>100</v>
      </c>
      <c r="G4" s="200" t="s">
        <v>101</v>
      </c>
      <c r="I4" s="127"/>
    </row>
    <row r="6" spans="1:9" ht="25.5">
      <c r="A6" s="128" t="s">
        <v>102</v>
      </c>
      <c r="B6" s="129" t="s">
        <v>103</v>
      </c>
      <c r="C6" s="130">
        <v>1.6</v>
      </c>
      <c r="D6" s="208">
        <f>(C6/$C$29)*100</f>
        <v>4.2451578668081719E-2</v>
      </c>
      <c r="E6" s="130">
        <v>1158</v>
      </c>
      <c r="F6" s="208">
        <f>(E6/$E$29)*100</f>
        <v>1.1701934153883466</v>
      </c>
      <c r="G6" s="208">
        <f>(C6/E6)*100</f>
        <v>0.13816925734024182</v>
      </c>
    </row>
    <row r="7" spans="1:9" ht="38.25">
      <c r="A7" s="128" t="s">
        <v>104</v>
      </c>
      <c r="B7" s="131" t="s">
        <v>105</v>
      </c>
      <c r="C7" s="132">
        <v>0.7</v>
      </c>
      <c r="D7" s="208">
        <f t="shared" ref="D7:D29" si="0">(C7/$C$29)*100</f>
        <v>1.857256566728575E-2</v>
      </c>
      <c r="E7" s="132">
        <v>885</v>
      </c>
      <c r="F7" s="208">
        <f t="shared" ref="F7:F29" si="1">(E7/$E$29)*100</f>
        <v>0.89431880191596436</v>
      </c>
      <c r="G7" s="208">
        <f t="shared" ref="G7:G29" si="2">(C7/E7)*100</f>
        <v>7.9096045197740106E-2</v>
      </c>
    </row>
    <row r="8" spans="1:9" ht="25.5">
      <c r="A8" s="128" t="s">
        <v>106</v>
      </c>
      <c r="B8" s="131" t="s">
        <v>107</v>
      </c>
      <c r="C8" s="132">
        <v>1.7</v>
      </c>
      <c r="D8" s="208">
        <f t="shared" si="0"/>
        <v>4.5104802334836824E-2</v>
      </c>
      <c r="E8" s="132">
        <v>381</v>
      </c>
      <c r="F8" s="208">
        <f t="shared" si="1"/>
        <v>0.3850118231977202</v>
      </c>
      <c r="G8" s="208">
        <f t="shared" si="2"/>
        <v>0.4461942257217848</v>
      </c>
    </row>
    <row r="9" spans="1:9" ht="25.5">
      <c r="A9" s="128" t="s">
        <v>108</v>
      </c>
      <c r="B9" s="131" t="s">
        <v>109</v>
      </c>
      <c r="C9" s="132">
        <v>219.7</v>
      </c>
      <c r="D9" s="208">
        <f t="shared" si="0"/>
        <v>5.8291323958609702</v>
      </c>
      <c r="E9" s="132">
        <v>22483</v>
      </c>
      <c r="F9" s="208">
        <f t="shared" si="1"/>
        <v>22.719739687544209</v>
      </c>
      <c r="G9" s="208">
        <f t="shared" si="2"/>
        <v>0.97718276030778817</v>
      </c>
    </row>
    <row r="10" spans="1:9" ht="63.75">
      <c r="A10" s="128" t="s">
        <v>110</v>
      </c>
      <c r="B10" s="131" t="s">
        <v>111</v>
      </c>
      <c r="C10" s="132">
        <v>15.1</v>
      </c>
      <c r="D10" s="208">
        <f t="shared" si="0"/>
        <v>0.40063677368002121</v>
      </c>
      <c r="E10" s="132">
        <v>956</v>
      </c>
      <c r="F10" s="208">
        <f t="shared" si="1"/>
        <v>0.96606641201317733</v>
      </c>
      <c r="G10" s="208">
        <f t="shared" si="2"/>
        <v>1.5794979079497908</v>
      </c>
    </row>
    <row r="11" spans="1:9" ht="25.5">
      <c r="A11" s="128" t="s">
        <v>112</v>
      </c>
      <c r="B11" s="131" t="s">
        <v>113</v>
      </c>
      <c r="C11" s="132">
        <v>71.400000000000006</v>
      </c>
      <c r="D11" s="208">
        <f t="shared" si="0"/>
        <v>1.8944016980631468</v>
      </c>
      <c r="E11" s="132">
        <v>7315</v>
      </c>
      <c r="F11" s="208">
        <f t="shared" si="1"/>
        <v>7.3920248994522932</v>
      </c>
      <c r="G11" s="208">
        <f t="shared" si="2"/>
        <v>0.97607655502392354</v>
      </c>
    </row>
    <row r="12" spans="1:9" ht="25.5">
      <c r="A12" s="128" t="s">
        <v>114</v>
      </c>
      <c r="B12" s="131" t="s">
        <v>115</v>
      </c>
      <c r="C12" s="132">
        <v>2.9</v>
      </c>
      <c r="D12" s="208">
        <f t="shared" si="0"/>
        <v>7.694348633589812E-2</v>
      </c>
      <c r="E12" s="132">
        <v>6652</v>
      </c>
      <c r="F12" s="208">
        <f t="shared" si="1"/>
        <v>6.7220436953050786</v>
      </c>
      <c r="G12" s="208">
        <f t="shared" si="2"/>
        <v>4.3595911004209259E-2</v>
      </c>
    </row>
    <row r="13" spans="1:9" ht="38.25">
      <c r="A13" s="128" t="s">
        <v>116</v>
      </c>
      <c r="B13" s="131" t="s">
        <v>117</v>
      </c>
      <c r="C13" s="132">
        <v>80.599999999999994</v>
      </c>
      <c r="D13" s="208">
        <f t="shared" si="0"/>
        <v>2.1384982754046167</v>
      </c>
      <c r="E13" s="132">
        <v>4610</v>
      </c>
      <c r="F13" s="208">
        <f t="shared" si="1"/>
        <v>4.6585420077204471</v>
      </c>
      <c r="G13" s="208">
        <f t="shared" si="2"/>
        <v>1.7483731019522775</v>
      </c>
    </row>
    <row r="14" spans="1:9" ht="25.5">
      <c r="A14" s="128" t="s">
        <v>118</v>
      </c>
      <c r="B14" s="131" t="s">
        <v>119</v>
      </c>
      <c r="C14" s="132">
        <v>0</v>
      </c>
      <c r="D14" s="209">
        <v>0</v>
      </c>
      <c r="E14" s="132">
        <v>477</v>
      </c>
      <c r="F14" s="208">
        <f t="shared" si="1"/>
        <v>0.48202267628690965</v>
      </c>
      <c r="G14" s="208">
        <f t="shared" si="2"/>
        <v>0</v>
      </c>
    </row>
    <row r="15" spans="1:9">
      <c r="A15" s="128" t="s">
        <v>120</v>
      </c>
      <c r="B15" s="131" t="s">
        <v>121</v>
      </c>
      <c r="C15" s="132">
        <v>1364.3</v>
      </c>
      <c r="D15" s="208">
        <f t="shared" si="0"/>
        <v>36.197930485539928</v>
      </c>
      <c r="E15" s="132">
        <v>16335</v>
      </c>
      <c r="F15" s="208">
        <f t="shared" si="1"/>
        <v>16.507002970957377</v>
      </c>
      <c r="G15" s="208">
        <f t="shared" si="2"/>
        <v>8.3520048974594427</v>
      </c>
    </row>
    <row r="16" spans="1:9">
      <c r="A16" s="128" t="s">
        <v>122</v>
      </c>
      <c r="B16" s="131" t="s">
        <v>123</v>
      </c>
      <c r="C16" s="132">
        <v>216</v>
      </c>
      <c r="D16" s="208">
        <f t="shared" si="0"/>
        <v>5.7309631201910323</v>
      </c>
      <c r="E16" s="132">
        <v>6290</v>
      </c>
      <c r="F16" s="208">
        <f t="shared" si="1"/>
        <v>6.3562319367812607</v>
      </c>
      <c r="G16" s="208">
        <f t="shared" si="2"/>
        <v>3.4340222575516695</v>
      </c>
    </row>
    <row r="17" spans="1:7" ht="38.25">
      <c r="A17" s="128" t="s">
        <v>124</v>
      </c>
      <c r="B17" s="131" t="s">
        <v>125</v>
      </c>
      <c r="C17" s="132">
        <v>34.700000000000003</v>
      </c>
      <c r="D17" s="208">
        <f t="shared" si="0"/>
        <v>0.92066861236402231</v>
      </c>
      <c r="E17" s="132">
        <v>575</v>
      </c>
      <c r="F17" s="208">
        <f t="shared" si="1"/>
        <v>0.58105458881545713</v>
      </c>
      <c r="G17" s="208">
        <f t="shared" si="2"/>
        <v>6.0347826086956529</v>
      </c>
    </row>
    <row r="18" spans="1:7" ht="38.25">
      <c r="A18" s="128" t="s">
        <v>126</v>
      </c>
      <c r="B18" s="131" t="s">
        <v>127</v>
      </c>
      <c r="C18" s="132">
        <v>1540</v>
      </c>
      <c r="D18" s="208">
        <f t="shared" si="0"/>
        <v>40.859644468028655</v>
      </c>
      <c r="E18" s="132">
        <v>16149</v>
      </c>
      <c r="F18" s="208">
        <f t="shared" si="1"/>
        <v>16.319044443097074</v>
      </c>
      <c r="G18" s="208">
        <f t="shared" si="2"/>
        <v>9.5361941915908108</v>
      </c>
    </row>
    <row r="19" spans="1:7">
      <c r="A19" s="128" t="s">
        <v>128</v>
      </c>
      <c r="B19" s="131" t="s">
        <v>129</v>
      </c>
      <c r="C19" s="132">
        <v>49</v>
      </c>
      <c r="D19" s="208">
        <f t="shared" si="0"/>
        <v>1.3000795967100025</v>
      </c>
      <c r="E19" s="132">
        <v>1401</v>
      </c>
      <c r="F19" s="208">
        <f t="shared" si="1"/>
        <v>1.415752137270357</v>
      </c>
      <c r="G19" s="208">
        <f t="shared" si="2"/>
        <v>3.4975017844396863</v>
      </c>
    </row>
    <row r="20" spans="1:7" ht="25.5">
      <c r="A20" s="128" t="s">
        <v>130</v>
      </c>
      <c r="B20" s="131" t="s">
        <v>131</v>
      </c>
      <c r="C20" s="132">
        <v>2.6</v>
      </c>
      <c r="D20" s="208">
        <f t="shared" si="0"/>
        <v>6.8983815335632803E-2</v>
      </c>
      <c r="E20" s="132">
        <v>281</v>
      </c>
      <c r="F20" s="208">
        <f t="shared" si="1"/>
        <v>0.28395885122981468</v>
      </c>
      <c r="G20" s="208">
        <f t="shared" si="2"/>
        <v>0.92526690391459088</v>
      </c>
    </row>
    <row r="21" spans="1:7">
      <c r="A21" s="128" t="s">
        <v>132</v>
      </c>
      <c r="B21" s="131" t="s">
        <v>133</v>
      </c>
      <c r="C21" s="132">
        <v>1.2</v>
      </c>
      <c r="D21" s="208">
        <f t="shared" si="0"/>
        <v>3.1838684001061289E-2</v>
      </c>
      <c r="E21" s="132">
        <v>1708</v>
      </c>
      <c r="F21" s="208">
        <f t="shared" si="1"/>
        <v>1.7259847612118271</v>
      </c>
      <c r="G21" s="208">
        <f t="shared" si="2"/>
        <v>7.0257611241217793E-2</v>
      </c>
    </row>
    <row r="22" spans="1:7">
      <c r="A22" s="128" t="s">
        <v>134</v>
      </c>
      <c r="B22" s="131" t="s">
        <v>135</v>
      </c>
      <c r="C22" s="132">
        <v>5.2</v>
      </c>
      <c r="D22" s="208">
        <f t="shared" si="0"/>
        <v>0.13796763067126561</v>
      </c>
      <c r="E22" s="132">
        <v>1706</v>
      </c>
      <c r="F22" s="208">
        <f t="shared" si="1"/>
        <v>1.7239637017724692</v>
      </c>
      <c r="G22" s="208">
        <f t="shared" si="2"/>
        <v>0.30480656506447834</v>
      </c>
    </row>
    <row r="23" spans="1:7" ht="25.5">
      <c r="A23" s="128" t="s">
        <v>136</v>
      </c>
      <c r="B23" s="131" t="s">
        <v>137</v>
      </c>
      <c r="C23" s="132">
        <v>54.6</v>
      </c>
      <c r="D23" s="208">
        <f t="shared" si="0"/>
        <v>1.4486601220482886</v>
      </c>
      <c r="E23" s="132">
        <v>112</v>
      </c>
      <c r="F23" s="208">
        <f t="shared" si="1"/>
        <v>0.11317932860405425</v>
      </c>
      <c r="G23" s="208">
        <f t="shared" si="2"/>
        <v>48.75</v>
      </c>
    </row>
    <row r="24" spans="1:7" ht="38.25">
      <c r="A24" s="128" t="s">
        <v>138</v>
      </c>
      <c r="B24" s="131" t="s">
        <v>139</v>
      </c>
      <c r="C24" s="132">
        <v>9</v>
      </c>
      <c r="D24" s="208">
        <f t="shared" si="0"/>
        <v>0.23879013000795965</v>
      </c>
      <c r="E24" s="132">
        <v>6878</v>
      </c>
      <c r="F24" s="208">
        <f t="shared" si="1"/>
        <v>6.9504234119525456</v>
      </c>
      <c r="G24" s="208">
        <f t="shared" si="2"/>
        <v>0.13085199185809829</v>
      </c>
    </row>
    <row r="25" spans="1:7">
      <c r="A25" s="128" t="s">
        <v>140</v>
      </c>
      <c r="B25" s="131" t="s">
        <v>141</v>
      </c>
      <c r="C25" s="132">
        <v>18.3</v>
      </c>
      <c r="D25" s="208">
        <f t="shared" si="0"/>
        <v>0.48553993101618464</v>
      </c>
      <c r="E25" s="132">
        <v>1990</v>
      </c>
      <c r="F25" s="208">
        <f t="shared" si="1"/>
        <v>2.0109541421613213</v>
      </c>
      <c r="G25" s="208">
        <f t="shared" si="2"/>
        <v>0.91959798994974884</v>
      </c>
    </row>
    <row r="26" spans="1:7">
      <c r="A26" s="128" t="s">
        <v>142</v>
      </c>
      <c r="B26" s="131" t="s">
        <v>143</v>
      </c>
      <c r="C26" s="132">
        <v>80.7</v>
      </c>
      <c r="D26" s="208">
        <f t="shared" si="0"/>
        <v>2.141151499071372</v>
      </c>
      <c r="E26" s="132">
        <v>615</v>
      </c>
      <c r="F26" s="208">
        <f t="shared" si="1"/>
        <v>0.62147577760261929</v>
      </c>
      <c r="G26" s="208">
        <f t="shared" si="2"/>
        <v>13.121951219512196</v>
      </c>
    </row>
    <row r="27" spans="1:7" ht="25.5">
      <c r="A27" s="128" t="s">
        <v>144</v>
      </c>
      <c r="B27" s="131" t="s">
        <v>145</v>
      </c>
      <c r="C27" s="132">
        <v>0</v>
      </c>
      <c r="D27" s="209">
        <v>0</v>
      </c>
      <c r="E27" s="132">
        <v>0</v>
      </c>
      <c r="F27" s="209">
        <v>0</v>
      </c>
      <c r="G27" s="209">
        <v>0</v>
      </c>
    </row>
    <row r="28" spans="1:7" ht="25.5">
      <c r="A28" s="128" t="s">
        <v>146</v>
      </c>
      <c r="B28" s="131" t="s">
        <v>147</v>
      </c>
      <c r="C28" s="132">
        <v>0</v>
      </c>
      <c r="D28" s="209">
        <v>0</v>
      </c>
      <c r="E28" s="132">
        <v>0</v>
      </c>
      <c r="F28" s="209">
        <v>0</v>
      </c>
      <c r="G28" s="209">
        <v>0</v>
      </c>
    </row>
    <row r="29" spans="1:7">
      <c r="A29" s="82"/>
      <c r="B29" s="133" t="s">
        <v>33</v>
      </c>
      <c r="C29" s="132">
        <v>3769</v>
      </c>
      <c r="D29" s="208">
        <f t="shared" si="0"/>
        <v>100</v>
      </c>
      <c r="E29" s="132">
        <v>98958</v>
      </c>
      <c r="F29" s="208">
        <f t="shared" si="1"/>
        <v>100</v>
      </c>
      <c r="G29" s="208">
        <f t="shared" si="2"/>
        <v>3.8086865134703616</v>
      </c>
    </row>
    <row r="30" spans="1:7">
      <c r="A30" s="95"/>
      <c r="B30" s="95"/>
      <c r="C30" s="95"/>
      <c r="D30" s="95"/>
      <c r="E30" s="95"/>
      <c r="F30" s="95"/>
      <c r="G30" s="134"/>
    </row>
    <row r="32" spans="1:7">
      <c r="A32" s="91" t="s">
        <v>225</v>
      </c>
      <c r="D32" s="135"/>
    </row>
  </sheetData>
  <mergeCells count="1">
    <mergeCell ref="A4:B4"/>
  </mergeCells>
  <pageMargins left="0.74803149606299213" right="0.74803149606299213" top="0.98425196850393704" bottom="0.98425196850393704" header="0.51181102362204722" footer="0.51181102362204722"/>
  <pageSetup paperSize="10" scale="98" orientation="portrait" horizontalDpi="4294967292" vertic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zoomScale="75" zoomScaleNormal="75" workbookViewId="0">
      <selection activeCell="Q52" sqref="Q52"/>
    </sheetView>
  </sheetViews>
  <sheetFormatPr defaultColWidth="9.140625" defaultRowHeight="12.75"/>
  <cols>
    <col min="1" max="1" width="20.7109375" style="46" customWidth="1"/>
    <col min="2" max="2" width="14.42578125" style="193" customWidth="1"/>
    <col min="3" max="3" width="21" style="46" customWidth="1"/>
    <col min="4" max="4" width="18" style="46" customWidth="1"/>
    <col min="5" max="5" width="17.7109375" style="46" customWidth="1"/>
    <col min="6" max="6" width="11.85546875" style="46" bestFit="1" customWidth="1"/>
    <col min="7" max="7" width="14.85546875" style="46" bestFit="1" customWidth="1"/>
    <col min="8" max="8" width="9.140625" style="46"/>
    <col min="9" max="9" width="10.28515625" style="46" bestFit="1" customWidth="1"/>
    <col min="10" max="16384" width="9.140625" style="46"/>
  </cols>
  <sheetData>
    <row r="1" spans="1:9" s="174" customFormat="1" ht="19.5" customHeight="1">
      <c r="A1" s="223" t="s">
        <v>240</v>
      </c>
      <c r="B1" s="223"/>
      <c r="C1" s="223"/>
      <c r="D1" s="223"/>
      <c r="E1" s="223"/>
      <c r="F1" s="223"/>
    </row>
    <row r="2" spans="1:9" s="174" customFormat="1" ht="12" customHeight="1">
      <c r="A2" s="210"/>
      <c r="B2" s="210"/>
      <c r="C2" s="210"/>
      <c r="D2" s="210"/>
      <c r="E2" s="210"/>
      <c r="F2" s="198"/>
    </row>
    <row r="3" spans="1:9">
      <c r="A3" s="211"/>
      <c r="B3" s="212"/>
      <c r="C3" s="211"/>
      <c r="D3" s="211"/>
      <c r="E3" s="213" t="s">
        <v>20</v>
      </c>
    </row>
    <row r="4" spans="1:9" ht="61.5" customHeight="1">
      <c r="A4" s="214"/>
      <c r="B4" s="215" t="s">
        <v>30</v>
      </c>
      <c r="C4" s="215" t="s">
        <v>29</v>
      </c>
      <c r="D4" s="215" t="s">
        <v>31</v>
      </c>
      <c r="E4" s="215" t="s">
        <v>241</v>
      </c>
    </row>
    <row r="5" spans="1:9" ht="14.25" customHeight="1">
      <c r="A5" s="174"/>
      <c r="B5" s="174"/>
      <c r="C5" s="174"/>
      <c r="D5" s="174"/>
      <c r="E5" s="174"/>
    </row>
    <row r="6" spans="1:9">
      <c r="A6" s="175" t="s">
        <v>2</v>
      </c>
      <c r="B6" s="216">
        <v>442019</v>
      </c>
      <c r="C6" s="216">
        <v>433967</v>
      </c>
      <c r="D6" s="216">
        <v>8052</v>
      </c>
      <c r="E6" s="217">
        <v>98.178358848827756</v>
      </c>
      <c r="F6" s="178"/>
      <c r="G6" s="179"/>
      <c r="I6" s="180"/>
    </row>
    <row r="7" spans="1:9">
      <c r="A7" s="175" t="s">
        <v>25</v>
      </c>
      <c r="B7" s="176">
        <v>56108</v>
      </c>
      <c r="C7" s="176">
        <v>55494</v>
      </c>
      <c r="D7" s="176">
        <v>614</v>
      </c>
      <c r="E7" s="177">
        <v>98.905681899194406</v>
      </c>
      <c r="F7" s="178"/>
      <c r="G7" s="179"/>
      <c r="I7" s="180"/>
    </row>
    <row r="8" spans="1:9">
      <c r="A8" s="175" t="s">
        <v>3</v>
      </c>
      <c r="B8" s="176">
        <v>471110</v>
      </c>
      <c r="C8" s="176">
        <v>471295</v>
      </c>
      <c r="D8" s="176">
        <v>0</v>
      </c>
      <c r="E8" s="177">
        <v>100.03926896054</v>
      </c>
      <c r="F8" s="178"/>
      <c r="G8" s="179"/>
      <c r="I8" s="180"/>
    </row>
    <row r="9" spans="1:9">
      <c r="A9" s="175" t="s">
        <v>7</v>
      </c>
      <c r="B9" s="176">
        <v>114621</v>
      </c>
      <c r="C9" s="176">
        <v>114602</v>
      </c>
      <c r="D9" s="176">
        <v>19</v>
      </c>
      <c r="E9" s="177">
        <v>99.983423630922786</v>
      </c>
      <c r="F9" s="178"/>
      <c r="G9" s="179"/>
      <c r="I9" s="180"/>
    </row>
    <row r="10" spans="1:9">
      <c r="A10" s="175" t="s">
        <v>4</v>
      </c>
      <c r="B10" s="176">
        <v>148205</v>
      </c>
      <c r="C10" s="176">
        <v>147197</v>
      </c>
      <c r="D10" s="176">
        <v>1008</v>
      </c>
      <c r="E10" s="177">
        <v>99.319861003339966</v>
      </c>
      <c r="F10" s="178"/>
      <c r="G10" s="179"/>
      <c r="I10" s="180"/>
    </row>
    <row r="11" spans="1:9">
      <c r="A11" s="175" t="s">
        <v>5</v>
      </c>
      <c r="B11" s="176">
        <v>108566</v>
      </c>
      <c r="C11" s="176">
        <v>107932</v>
      </c>
      <c r="D11" s="176">
        <v>633</v>
      </c>
      <c r="E11" s="177">
        <v>99.416023432750592</v>
      </c>
      <c r="F11" s="178"/>
      <c r="G11" s="179"/>
      <c r="I11" s="180"/>
    </row>
    <row r="12" spans="1:9">
      <c r="A12" s="46" t="s">
        <v>6</v>
      </c>
      <c r="B12" s="176">
        <v>478155</v>
      </c>
      <c r="C12" s="176">
        <v>478125</v>
      </c>
      <c r="D12" s="176">
        <v>30</v>
      </c>
      <c r="E12" s="177">
        <v>99.993725883866119</v>
      </c>
      <c r="F12" s="178"/>
      <c r="G12" s="181"/>
      <c r="I12" s="180"/>
    </row>
    <row r="13" spans="1:9">
      <c r="A13" s="175" t="s">
        <v>189</v>
      </c>
      <c r="B13" s="176">
        <v>119774</v>
      </c>
      <c r="C13" s="176">
        <v>118177</v>
      </c>
      <c r="D13" s="176">
        <v>1597</v>
      </c>
      <c r="E13" s="177">
        <v>98.666655534590149</v>
      </c>
      <c r="F13" s="178"/>
      <c r="G13" s="179"/>
      <c r="I13" s="180"/>
    </row>
    <row r="14" spans="1:9">
      <c r="A14" s="175" t="s">
        <v>26</v>
      </c>
      <c r="B14" s="176">
        <v>527819</v>
      </c>
      <c r="C14" s="176">
        <v>527845</v>
      </c>
      <c r="D14" s="176">
        <v>0</v>
      </c>
      <c r="E14" s="177">
        <v>100.00492593104833</v>
      </c>
      <c r="F14" s="178"/>
      <c r="G14" s="179"/>
      <c r="I14" s="180"/>
    </row>
    <row r="15" spans="1:9">
      <c r="A15" s="175" t="s">
        <v>8</v>
      </c>
      <c r="B15" s="176">
        <v>388956</v>
      </c>
      <c r="C15" s="176">
        <v>388954</v>
      </c>
      <c r="D15" s="176">
        <v>1.6</v>
      </c>
      <c r="E15" s="177">
        <v>99.999485803021429</v>
      </c>
      <c r="F15" s="178"/>
      <c r="G15" s="179"/>
      <c r="I15" s="180"/>
    </row>
    <row r="16" spans="1:9">
      <c r="A16" s="175" t="s">
        <v>9</v>
      </c>
      <c r="B16" s="176">
        <v>353613</v>
      </c>
      <c r="C16" s="176">
        <v>353645</v>
      </c>
      <c r="D16" s="176">
        <v>0</v>
      </c>
      <c r="E16" s="177">
        <v>100.00904944105562</v>
      </c>
      <c r="F16" s="178"/>
      <c r="G16" s="179"/>
      <c r="I16" s="180"/>
    </row>
    <row r="17" spans="1:9">
      <c r="A17" s="175" t="s">
        <v>10</v>
      </c>
      <c r="B17" s="176">
        <v>217609</v>
      </c>
      <c r="C17" s="176">
        <v>216878</v>
      </c>
      <c r="D17" s="176">
        <v>731</v>
      </c>
      <c r="E17" s="177">
        <v>99.664076393899151</v>
      </c>
      <c r="F17" s="178"/>
      <c r="G17" s="179"/>
      <c r="I17" s="180"/>
    </row>
    <row r="18" spans="1:9">
      <c r="A18" s="175" t="s">
        <v>11</v>
      </c>
      <c r="B18" s="176">
        <v>315419</v>
      </c>
      <c r="C18" s="176">
        <v>315268</v>
      </c>
      <c r="D18" s="176">
        <v>151</v>
      </c>
      <c r="E18" s="177">
        <v>99.952127170525557</v>
      </c>
      <c r="F18" s="178"/>
      <c r="G18" s="179"/>
      <c r="I18" s="180"/>
    </row>
    <row r="19" spans="1:9">
      <c r="A19" s="175" t="s">
        <v>12</v>
      </c>
      <c r="B19" s="176">
        <v>192572</v>
      </c>
      <c r="C19" s="176">
        <v>189171</v>
      </c>
      <c r="D19" s="176">
        <v>3401</v>
      </c>
      <c r="E19" s="177">
        <v>98.233907317782439</v>
      </c>
      <c r="F19" s="178"/>
      <c r="G19" s="179"/>
      <c r="I19" s="180"/>
    </row>
    <row r="20" spans="1:9">
      <c r="A20" s="175" t="s">
        <v>13</v>
      </c>
      <c r="B20" s="176">
        <v>92959</v>
      </c>
      <c r="C20" s="176">
        <v>93027</v>
      </c>
      <c r="D20" s="176">
        <v>0</v>
      </c>
      <c r="E20" s="218">
        <v>100.07315052872772</v>
      </c>
      <c r="F20" s="178"/>
      <c r="G20" s="179"/>
      <c r="I20" s="180"/>
    </row>
    <row r="21" spans="1:9">
      <c r="A21" s="175" t="s">
        <v>14</v>
      </c>
      <c r="B21" s="176">
        <v>1110774</v>
      </c>
      <c r="C21" s="176">
        <v>1074944</v>
      </c>
      <c r="D21" s="176">
        <v>35830</v>
      </c>
      <c r="E21" s="177">
        <v>96.774321329091251</v>
      </c>
      <c r="F21" s="178"/>
      <c r="G21" s="179"/>
      <c r="I21" s="180"/>
    </row>
    <row r="22" spans="1:9">
      <c r="A22" s="175" t="s">
        <v>15</v>
      </c>
      <c r="B22" s="176">
        <v>927827</v>
      </c>
      <c r="C22" s="176">
        <v>927304</v>
      </c>
      <c r="D22" s="176">
        <v>523</v>
      </c>
      <c r="E22" s="177">
        <v>99.94363173307093</v>
      </c>
      <c r="F22" s="178"/>
      <c r="G22" s="179"/>
      <c r="I22" s="180"/>
    </row>
    <row r="23" spans="1:9">
      <c r="A23" s="175" t="s">
        <v>16</v>
      </c>
      <c r="B23" s="176">
        <v>366281</v>
      </c>
      <c r="C23" s="176">
        <v>357628</v>
      </c>
      <c r="D23" s="176">
        <v>8653</v>
      </c>
      <c r="E23" s="177">
        <v>97.637606100234521</v>
      </c>
      <c r="F23" s="178"/>
      <c r="G23" s="179"/>
      <c r="I23" s="180"/>
    </row>
    <row r="24" spans="1:9">
      <c r="A24" s="175" t="s">
        <v>17</v>
      </c>
      <c r="B24" s="176">
        <v>650151</v>
      </c>
      <c r="C24" s="176">
        <v>629578</v>
      </c>
      <c r="D24" s="176">
        <v>20573</v>
      </c>
      <c r="E24" s="177">
        <v>96.835658177869448</v>
      </c>
      <c r="F24" s="178"/>
      <c r="G24" s="179"/>
      <c r="I24" s="180"/>
    </row>
    <row r="25" spans="1:9">
      <c r="A25" s="175" t="s">
        <v>18</v>
      </c>
      <c r="B25" s="176">
        <v>1271842</v>
      </c>
      <c r="C25" s="176">
        <v>1250901</v>
      </c>
      <c r="D25" s="176">
        <v>20941</v>
      </c>
      <c r="E25" s="177">
        <v>98.35349044928536</v>
      </c>
      <c r="F25" s="178"/>
      <c r="G25" s="179"/>
      <c r="I25" s="180"/>
    </row>
    <row r="26" spans="1:9">
      <c r="A26" s="175" t="s">
        <v>19</v>
      </c>
      <c r="B26" s="176">
        <v>571596</v>
      </c>
      <c r="C26" s="176">
        <v>558936</v>
      </c>
      <c r="D26" s="176">
        <v>12660</v>
      </c>
      <c r="E26" s="177">
        <v>97.785148951357243</v>
      </c>
      <c r="F26" s="178"/>
      <c r="G26" s="179"/>
      <c r="I26" s="180"/>
    </row>
    <row r="27" spans="1:9">
      <c r="A27" s="175" t="s">
        <v>21</v>
      </c>
      <c r="B27" s="176">
        <v>41460</v>
      </c>
      <c r="C27" s="176">
        <v>41146</v>
      </c>
      <c r="D27" s="176">
        <v>314</v>
      </c>
      <c r="E27" s="177">
        <v>99.242643511818613</v>
      </c>
      <c r="F27" s="178"/>
      <c r="G27" s="179"/>
      <c r="I27" s="180"/>
    </row>
    <row r="28" spans="1:9">
      <c r="A28" s="182" t="s">
        <v>0</v>
      </c>
      <c r="B28" s="183">
        <f>SUM(B6:B27)</f>
        <v>8967436</v>
      </c>
      <c r="C28" s="183">
        <f>SUM(C6:C27)</f>
        <v>8852014</v>
      </c>
      <c r="D28" s="183">
        <f>SUM(D6:D27)</f>
        <v>115731.6</v>
      </c>
      <c r="E28" s="184">
        <v>98.712876233518699</v>
      </c>
      <c r="F28" s="178"/>
    </row>
    <row r="29" spans="1:9">
      <c r="A29" s="185"/>
      <c r="B29" s="186"/>
      <c r="C29" s="186"/>
      <c r="D29" s="186"/>
      <c r="E29" s="187"/>
      <c r="F29" s="178"/>
    </row>
    <row r="30" spans="1:9" s="188" customFormat="1">
      <c r="B30" s="189"/>
    </row>
    <row r="31" spans="1:9" ht="15">
      <c r="A31" s="46" t="s">
        <v>234</v>
      </c>
      <c r="B31" s="190"/>
      <c r="C31" s="191"/>
      <c r="D31" s="192"/>
      <c r="E31" s="192"/>
    </row>
    <row r="32" spans="1:9">
      <c r="E32" s="194"/>
    </row>
    <row r="33" spans="1:4">
      <c r="A33" s="224" t="s">
        <v>235</v>
      </c>
      <c r="B33" s="224"/>
      <c r="C33" s="224"/>
      <c r="D33" s="224"/>
    </row>
    <row r="36" spans="1:4">
      <c r="B36" s="195"/>
      <c r="C36" s="194"/>
      <c r="D36" s="194"/>
    </row>
  </sheetData>
  <sortState ref="A5:C27">
    <sortCondition ref="A5"/>
  </sortState>
  <mergeCells count="2">
    <mergeCell ref="A1:F1"/>
    <mergeCell ref="A33:D33"/>
  </mergeCells>
  <phoneticPr fontId="2" type="noConversion"/>
  <pageMargins left="0.74803149606299213" right="0.74803149606299213" top="0.98425196850393704" bottom="0.49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zoomScale="75" zoomScaleNormal="75" workbookViewId="0">
      <selection activeCell="Q52" sqref="Q52"/>
    </sheetView>
  </sheetViews>
  <sheetFormatPr defaultColWidth="8.7109375" defaultRowHeight="12.75"/>
  <cols>
    <col min="1" max="1" width="35.140625" style="2" bestFit="1" customWidth="1"/>
    <col min="2" max="2" width="17.28515625" style="2" bestFit="1" customWidth="1"/>
    <col min="3" max="3" width="15.85546875" style="2" customWidth="1"/>
    <col min="4" max="4" width="15.42578125" style="2" customWidth="1"/>
    <col min="5" max="5" width="16.28515625" style="2" customWidth="1"/>
    <col min="6" max="6" width="14" style="2" customWidth="1"/>
    <col min="7" max="7" width="13.140625" style="2" customWidth="1"/>
    <col min="8" max="16384" width="8.7109375" style="2"/>
  </cols>
  <sheetData>
    <row r="1" spans="1:9" ht="18.75" customHeight="1">
      <c r="A1" s="225" t="s">
        <v>242</v>
      </c>
      <c r="B1" s="225"/>
      <c r="C1" s="225"/>
      <c r="D1" s="225"/>
      <c r="E1" s="225"/>
      <c r="F1" s="225"/>
    </row>
    <row r="2" spans="1:9" ht="18.75" customHeight="1">
      <c r="A2" s="219"/>
      <c r="B2" s="219"/>
      <c r="C2" s="219"/>
      <c r="D2" s="219"/>
      <c r="E2" s="219"/>
      <c r="F2" s="219"/>
    </row>
    <row r="3" spans="1:9">
      <c r="G3" s="6" t="s">
        <v>20</v>
      </c>
    </row>
    <row r="4" spans="1:9" ht="25.5">
      <c r="A4" s="40"/>
      <c r="B4" s="49" t="s">
        <v>22</v>
      </c>
      <c r="C4" s="49" t="s">
        <v>23</v>
      </c>
      <c r="D4" s="49" t="s">
        <v>24</v>
      </c>
      <c r="E4" s="49" t="s">
        <v>1</v>
      </c>
      <c r="F4" s="49" t="s">
        <v>190</v>
      </c>
      <c r="G4" s="49" t="s">
        <v>27</v>
      </c>
    </row>
    <row r="5" spans="1:9">
      <c r="A5" s="42"/>
      <c r="B5" s="42"/>
      <c r="C5" s="42"/>
      <c r="D5" s="42"/>
      <c r="E5" s="42"/>
      <c r="F5" s="42"/>
      <c r="G5" s="42"/>
    </row>
    <row r="6" spans="1:9">
      <c r="A6" s="163" t="s">
        <v>2</v>
      </c>
      <c r="B6" s="164">
        <v>974087.99300000002</v>
      </c>
      <c r="C6" s="164">
        <v>442019</v>
      </c>
      <c r="D6" s="164">
        <v>897501</v>
      </c>
      <c r="E6" s="164">
        <v>405375</v>
      </c>
      <c r="F6" s="122">
        <v>92.137569341746314</v>
      </c>
      <c r="G6" s="122">
        <v>91.709858625986669</v>
      </c>
      <c r="H6" s="123"/>
      <c r="I6" s="123"/>
    </row>
    <row r="7" spans="1:9">
      <c r="A7" s="163" t="s">
        <v>25</v>
      </c>
      <c r="B7" s="164">
        <v>123646</v>
      </c>
      <c r="C7" s="164">
        <v>56108</v>
      </c>
      <c r="D7" s="164">
        <v>105916</v>
      </c>
      <c r="E7" s="164">
        <v>47645</v>
      </c>
      <c r="F7" s="122">
        <v>85.660676447276913</v>
      </c>
      <c r="G7" s="122">
        <v>84.916589434661731</v>
      </c>
      <c r="H7" s="123"/>
      <c r="I7" s="123"/>
    </row>
    <row r="8" spans="1:9">
      <c r="A8" s="163" t="s">
        <v>3</v>
      </c>
      <c r="B8" s="164">
        <v>1027033</v>
      </c>
      <c r="C8" s="164">
        <v>471110</v>
      </c>
      <c r="D8" s="164">
        <v>991573</v>
      </c>
      <c r="E8" s="164">
        <v>453821</v>
      </c>
      <c r="F8" s="122">
        <v>96.547335869441383</v>
      </c>
      <c r="G8" s="122">
        <v>96.33015643904821</v>
      </c>
      <c r="H8" s="123"/>
      <c r="I8" s="123"/>
    </row>
    <row r="9" spans="1:9">
      <c r="A9" s="163" t="s">
        <v>7</v>
      </c>
      <c r="B9" s="164">
        <v>287974</v>
      </c>
      <c r="C9" s="164">
        <v>114621</v>
      </c>
      <c r="D9" s="164">
        <v>267468</v>
      </c>
      <c r="E9" s="164">
        <v>105651</v>
      </c>
      <c r="F9" s="122">
        <v>92.879218262759835</v>
      </c>
      <c r="G9" s="122">
        <v>92.174208914596804</v>
      </c>
      <c r="H9" s="123"/>
      <c r="I9" s="123"/>
    </row>
    <row r="10" spans="1:9">
      <c r="A10" s="163" t="s">
        <v>4</v>
      </c>
      <c r="B10" s="164">
        <v>330192.02600000001</v>
      </c>
      <c r="C10" s="164">
        <v>148205</v>
      </c>
      <c r="D10" s="164">
        <v>320791</v>
      </c>
      <c r="E10" s="164">
        <v>144013</v>
      </c>
      <c r="F10" s="122">
        <v>97.152860983989967</v>
      </c>
      <c r="G10" s="122">
        <v>97.17148544246146</v>
      </c>
      <c r="H10" s="123"/>
      <c r="I10" s="123"/>
    </row>
    <row r="11" spans="1:9">
      <c r="A11" s="163" t="s">
        <v>5</v>
      </c>
      <c r="B11" s="164">
        <v>278764.79100000003</v>
      </c>
      <c r="C11" s="164">
        <v>108566</v>
      </c>
      <c r="D11" s="164">
        <v>266635</v>
      </c>
      <c r="E11" s="164">
        <v>104175</v>
      </c>
      <c r="F11" s="122">
        <v>95.648736357096112</v>
      </c>
      <c r="G11" s="122">
        <v>95.955455667520212</v>
      </c>
      <c r="H11" s="123"/>
      <c r="I11" s="123"/>
    </row>
    <row r="12" spans="1:9">
      <c r="A12" s="163" t="s">
        <v>6</v>
      </c>
      <c r="B12" s="164">
        <v>1042158.575</v>
      </c>
      <c r="C12" s="164">
        <v>478155</v>
      </c>
      <c r="D12" s="164">
        <v>1033628</v>
      </c>
      <c r="E12" s="164">
        <v>474179</v>
      </c>
      <c r="F12" s="122">
        <v>99.181451344868506</v>
      </c>
      <c r="G12" s="122">
        <v>99.168470475055159</v>
      </c>
      <c r="H12" s="123"/>
      <c r="I12" s="123"/>
    </row>
    <row r="13" spans="1:9">
      <c r="A13" s="163" t="s">
        <v>189</v>
      </c>
      <c r="B13" s="164">
        <v>265643</v>
      </c>
      <c r="C13" s="164">
        <v>119774</v>
      </c>
      <c r="D13" s="164">
        <v>231641</v>
      </c>
      <c r="E13" s="164">
        <v>103877</v>
      </c>
      <c r="F13" s="122">
        <v>87.200114439303874</v>
      </c>
      <c r="G13" s="122">
        <v>86.727503464858813</v>
      </c>
      <c r="H13" s="123"/>
      <c r="I13" s="123"/>
    </row>
    <row r="14" spans="1:9">
      <c r="A14" s="163" t="s">
        <v>26</v>
      </c>
      <c r="B14" s="164">
        <v>1163307</v>
      </c>
      <c r="C14" s="164">
        <v>527819</v>
      </c>
      <c r="D14" s="164">
        <v>1110088</v>
      </c>
      <c r="E14" s="164">
        <v>500263</v>
      </c>
      <c r="F14" s="122">
        <v>95.425197303893128</v>
      </c>
      <c r="G14" s="122">
        <v>94.779270924313082</v>
      </c>
      <c r="H14" s="123"/>
      <c r="I14" s="123"/>
    </row>
    <row r="15" spans="1:9">
      <c r="A15" s="163" t="s">
        <v>8</v>
      </c>
      <c r="B15" s="164">
        <v>870527.32900000003</v>
      </c>
      <c r="C15" s="164">
        <v>388956</v>
      </c>
      <c r="D15" s="164">
        <v>819408</v>
      </c>
      <c r="E15" s="164">
        <v>364925</v>
      </c>
      <c r="F15" s="122">
        <v>94.127774361923571</v>
      </c>
      <c r="G15" s="122">
        <v>93.821666203889393</v>
      </c>
      <c r="H15" s="123"/>
      <c r="I15" s="123"/>
    </row>
    <row r="16" spans="1:9">
      <c r="A16" s="163" t="s">
        <v>9</v>
      </c>
      <c r="B16" s="164">
        <v>787392</v>
      </c>
      <c r="C16" s="164">
        <v>353613</v>
      </c>
      <c r="D16" s="164">
        <v>689012</v>
      </c>
      <c r="E16" s="164">
        <v>308114</v>
      </c>
      <c r="F16" s="122">
        <v>87.505588067950896</v>
      </c>
      <c r="G16" s="122">
        <v>87.133108794077145</v>
      </c>
      <c r="H16" s="123"/>
      <c r="I16" s="123"/>
    </row>
    <row r="17" spans="1:9">
      <c r="A17" s="163" t="s">
        <v>10</v>
      </c>
      <c r="B17" s="164">
        <v>482644</v>
      </c>
      <c r="C17" s="164">
        <v>217609</v>
      </c>
      <c r="D17" s="164">
        <v>402459</v>
      </c>
      <c r="E17" s="164">
        <v>181232</v>
      </c>
      <c r="F17" s="122">
        <v>83.386305434233094</v>
      </c>
      <c r="G17" s="122">
        <v>83.28332008326862</v>
      </c>
      <c r="H17" s="123"/>
      <c r="I17" s="123"/>
    </row>
    <row r="18" spans="1:9">
      <c r="A18" s="163" t="s">
        <v>11</v>
      </c>
      <c r="B18" s="164">
        <v>700719</v>
      </c>
      <c r="C18" s="164">
        <v>315419</v>
      </c>
      <c r="D18" s="164">
        <v>614160</v>
      </c>
      <c r="E18" s="164">
        <v>275821</v>
      </c>
      <c r="F18" s="122">
        <v>87.647116747226775</v>
      </c>
      <c r="G18" s="122">
        <v>87.445905287886902</v>
      </c>
      <c r="H18" s="123"/>
      <c r="I18" s="123"/>
    </row>
    <row r="19" spans="1:9">
      <c r="A19" s="163" t="s">
        <v>12</v>
      </c>
      <c r="B19" s="165">
        <v>426525</v>
      </c>
      <c r="C19" s="165">
        <v>192572</v>
      </c>
      <c r="D19" s="165">
        <v>346139</v>
      </c>
      <c r="E19" s="165">
        <v>156354</v>
      </c>
      <c r="F19" s="122">
        <v>81.15327354785768</v>
      </c>
      <c r="G19" s="122">
        <v>81.192489043059226</v>
      </c>
      <c r="H19" s="123"/>
      <c r="I19" s="123"/>
    </row>
    <row r="20" spans="1:9">
      <c r="A20" s="163" t="s">
        <v>13</v>
      </c>
      <c r="B20" s="164">
        <v>206585.01500000001</v>
      </c>
      <c r="C20" s="164">
        <v>92959</v>
      </c>
      <c r="D20" s="164">
        <v>178824</v>
      </c>
      <c r="E20" s="164">
        <v>79964</v>
      </c>
      <c r="F20" s="122">
        <v>86.561941581290398</v>
      </c>
      <c r="G20" s="122">
        <v>86.02071881151906</v>
      </c>
      <c r="H20" s="123"/>
      <c r="I20" s="123"/>
    </row>
    <row r="21" spans="1:9">
      <c r="A21" s="163" t="s">
        <v>14</v>
      </c>
      <c r="B21" s="164">
        <v>1814976</v>
      </c>
      <c r="C21" s="164">
        <v>1110774</v>
      </c>
      <c r="D21" s="164">
        <v>1514117</v>
      </c>
      <c r="E21" s="164">
        <v>924126</v>
      </c>
      <c r="F21" s="122">
        <v>83.423527363447221</v>
      </c>
      <c r="G21" s="122">
        <v>83.196581842931153</v>
      </c>
      <c r="H21" s="123"/>
      <c r="I21" s="123"/>
    </row>
    <row r="22" spans="1:9">
      <c r="A22" s="163" t="s">
        <v>15</v>
      </c>
      <c r="B22" s="164">
        <v>1595085.909</v>
      </c>
      <c r="C22" s="164">
        <v>927827</v>
      </c>
      <c r="D22" s="164">
        <v>1361475</v>
      </c>
      <c r="E22" s="164">
        <v>784571</v>
      </c>
      <c r="F22" s="122">
        <v>85.354336861614144</v>
      </c>
      <c r="G22" s="122">
        <v>84.560052682234939</v>
      </c>
      <c r="H22" s="123"/>
      <c r="I22" s="123"/>
    </row>
    <row r="23" spans="1:9">
      <c r="A23" s="163" t="s">
        <v>16</v>
      </c>
      <c r="B23" s="164">
        <v>625902</v>
      </c>
      <c r="C23" s="164">
        <v>366281</v>
      </c>
      <c r="D23" s="164">
        <v>526704</v>
      </c>
      <c r="E23" s="164">
        <v>305543</v>
      </c>
      <c r="F23" s="122">
        <v>84.151192998264904</v>
      </c>
      <c r="G23" s="122">
        <v>83.417649291118025</v>
      </c>
      <c r="H23" s="123"/>
      <c r="I23" s="123"/>
    </row>
    <row r="24" spans="1:9">
      <c r="A24" s="163" t="s">
        <v>17</v>
      </c>
      <c r="B24" s="164">
        <v>1087508.9180000001</v>
      </c>
      <c r="C24" s="164">
        <v>650151</v>
      </c>
      <c r="D24" s="164">
        <v>927061</v>
      </c>
      <c r="E24" s="164">
        <v>553597</v>
      </c>
      <c r="F24" s="122">
        <v>85.246289446979958</v>
      </c>
      <c r="G24" s="122">
        <v>85.148988465756418</v>
      </c>
      <c r="H24" s="123"/>
      <c r="I24" s="123"/>
    </row>
    <row r="25" spans="1:9">
      <c r="A25" s="163" t="s">
        <v>18</v>
      </c>
      <c r="B25" s="164">
        <v>2126515</v>
      </c>
      <c r="C25" s="164">
        <v>1271842</v>
      </c>
      <c r="D25" s="164">
        <v>1849548</v>
      </c>
      <c r="E25" s="164">
        <v>1106565</v>
      </c>
      <c r="F25" s="122">
        <v>86.97554449416063</v>
      </c>
      <c r="G25" s="122">
        <v>87.004910987371076</v>
      </c>
      <c r="H25" s="123"/>
      <c r="I25" s="123"/>
    </row>
    <row r="26" spans="1:9">
      <c r="A26" s="163" t="s">
        <v>19</v>
      </c>
      <c r="B26" s="164">
        <v>1284746.9879999999</v>
      </c>
      <c r="C26" s="164">
        <v>571596</v>
      </c>
      <c r="D26" s="164">
        <v>1061299</v>
      </c>
      <c r="E26" s="164">
        <v>471899</v>
      </c>
      <c r="F26" s="122">
        <v>82.607627020177148</v>
      </c>
      <c r="G26" s="122">
        <v>82.558135466308372</v>
      </c>
      <c r="H26" s="123"/>
      <c r="I26" s="123"/>
    </row>
    <row r="27" spans="1:9">
      <c r="A27" s="163" t="s">
        <v>28</v>
      </c>
      <c r="B27" s="164">
        <v>82919.766000000003</v>
      </c>
      <c r="C27" s="164">
        <v>41459.883000000002</v>
      </c>
      <c r="D27" s="164">
        <v>69421</v>
      </c>
      <c r="E27" s="164">
        <v>34710</v>
      </c>
      <c r="F27" s="122">
        <v>83.720689708651605</v>
      </c>
      <c r="G27" s="122">
        <v>83.719483723579245</v>
      </c>
      <c r="H27" s="123"/>
      <c r="I27" s="123"/>
    </row>
    <row r="28" spans="1:9">
      <c r="A28" s="166" t="s">
        <v>0</v>
      </c>
      <c r="B28" s="167">
        <f>SUM(B6:B27)</f>
        <v>17584853.309999999</v>
      </c>
      <c r="C28" s="167">
        <f>SUM(C6:C27)</f>
        <v>8967435.8829999994</v>
      </c>
      <c r="D28" s="167">
        <f>SUM(D6:D27)</f>
        <v>15584868</v>
      </c>
      <c r="E28" s="167">
        <f>SUM(E6:E27)</f>
        <v>7886420</v>
      </c>
      <c r="F28" s="124">
        <v>88.626659121104723</v>
      </c>
      <c r="G28" s="124">
        <v>87.945094928982613</v>
      </c>
      <c r="H28" s="123"/>
      <c r="I28" s="123"/>
    </row>
    <row r="29" spans="1:9">
      <c r="A29" s="168"/>
      <c r="B29" s="45"/>
      <c r="C29" s="45"/>
      <c r="D29" s="45"/>
      <c r="E29" s="45"/>
      <c r="F29" s="169"/>
      <c r="G29" s="169"/>
    </row>
    <row r="31" spans="1:9" ht="15">
      <c r="A31" s="46" t="s">
        <v>195</v>
      </c>
    </row>
    <row r="32" spans="1:9">
      <c r="A32" s="46"/>
    </row>
    <row r="33" spans="1:7">
      <c r="A33" s="226" t="s">
        <v>196</v>
      </c>
      <c r="B33" s="226"/>
      <c r="C33" s="226"/>
      <c r="D33" s="226"/>
      <c r="E33" s="226"/>
    </row>
    <row r="36" spans="1:7">
      <c r="B36" s="164"/>
      <c r="C36" s="164"/>
      <c r="D36" s="164"/>
      <c r="E36" s="164"/>
      <c r="F36" s="35"/>
      <c r="G36" s="35"/>
    </row>
    <row r="37" spans="1:7">
      <c r="B37" s="164"/>
      <c r="C37" s="164"/>
      <c r="D37" s="170"/>
      <c r="E37" s="170"/>
      <c r="F37" s="35"/>
      <c r="G37" s="35"/>
    </row>
    <row r="38" spans="1:7">
      <c r="B38" s="164"/>
      <c r="C38" s="164"/>
      <c r="D38" s="164"/>
      <c r="E38" s="164"/>
      <c r="F38" s="35"/>
      <c r="G38" s="35"/>
    </row>
    <row r="39" spans="1:7">
      <c r="B39" s="164"/>
      <c r="C39" s="164"/>
      <c r="D39" s="164"/>
      <c r="E39" s="164"/>
      <c r="F39" s="35"/>
      <c r="G39" s="35"/>
    </row>
    <row r="40" spans="1:7">
      <c r="B40" s="164"/>
      <c r="C40" s="164"/>
      <c r="D40" s="164"/>
      <c r="E40" s="164"/>
      <c r="F40" s="35"/>
      <c r="G40" s="35"/>
    </row>
    <row r="41" spans="1:7" s="125" customFormat="1" ht="17.25" customHeight="1">
      <c r="B41" s="164"/>
      <c r="C41" s="164"/>
      <c r="D41" s="164"/>
      <c r="E41" s="164"/>
      <c r="F41" s="35"/>
      <c r="G41" s="35"/>
    </row>
    <row r="42" spans="1:7">
      <c r="B42" s="164"/>
      <c r="C42" s="164"/>
      <c r="D42" s="164"/>
      <c r="E42" s="164"/>
      <c r="F42" s="35"/>
      <c r="G42" s="35"/>
    </row>
    <row r="43" spans="1:7">
      <c r="A43" s="46"/>
      <c r="B43" s="164"/>
      <c r="C43" s="164"/>
      <c r="D43" s="164"/>
      <c r="E43" s="164"/>
      <c r="F43" s="35"/>
      <c r="G43" s="35"/>
    </row>
    <row r="44" spans="1:7">
      <c r="B44" s="164"/>
      <c r="C44" s="164"/>
      <c r="D44" s="164"/>
      <c r="E44" s="164"/>
      <c r="F44" s="35"/>
      <c r="G44" s="35"/>
    </row>
    <row r="45" spans="1:7">
      <c r="A45" s="171"/>
      <c r="B45" s="164"/>
      <c r="C45" s="164"/>
      <c r="D45" s="164"/>
      <c r="E45" s="164"/>
      <c r="F45" s="35"/>
      <c r="G45" s="35"/>
    </row>
    <row r="46" spans="1:7">
      <c r="B46" s="164"/>
      <c r="C46" s="164"/>
      <c r="D46" s="164"/>
      <c r="E46" s="164"/>
      <c r="F46" s="35"/>
      <c r="G46" s="35"/>
    </row>
    <row r="47" spans="1:7">
      <c r="B47" s="164"/>
      <c r="C47" s="164"/>
      <c r="D47" s="164"/>
      <c r="E47" s="164"/>
      <c r="F47" s="35"/>
      <c r="G47" s="35"/>
    </row>
    <row r="48" spans="1:7">
      <c r="B48" s="164"/>
      <c r="C48" s="164"/>
      <c r="D48" s="164"/>
      <c r="E48" s="164"/>
      <c r="F48" s="35"/>
      <c r="G48" s="35"/>
    </row>
    <row r="49" spans="2:7">
      <c r="B49" s="164"/>
      <c r="C49" s="164"/>
      <c r="D49" s="164"/>
      <c r="E49" s="164"/>
      <c r="F49" s="35"/>
      <c r="G49" s="35"/>
    </row>
    <row r="50" spans="2:7">
      <c r="B50" s="164"/>
      <c r="C50" s="164"/>
      <c r="D50" s="164"/>
      <c r="E50" s="164"/>
      <c r="F50" s="35"/>
      <c r="G50" s="35"/>
    </row>
    <row r="51" spans="2:7">
      <c r="B51" s="164"/>
      <c r="C51" s="164"/>
      <c r="D51" s="164"/>
      <c r="E51" s="164"/>
      <c r="F51" s="35"/>
      <c r="G51" s="35"/>
    </row>
    <row r="52" spans="2:7">
      <c r="B52" s="172"/>
      <c r="C52" s="172"/>
      <c r="D52" s="172"/>
      <c r="E52" s="172"/>
      <c r="F52" s="173"/>
      <c r="G52" s="173"/>
    </row>
  </sheetData>
  <mergeCells count="2">
    <mergeCell ref="A1:F1"/>
    <mergeCell ref="A33:E33"/>
  </mergeCells>
  <phoneticPr fontId="2" type="noConversion"/>
  <pageMargins left="0.70866141732283472" right="0.70866141732283472" top="0.74803149606299213" bottom="0.74803149606299213" header="0.31496062992125984" footer="0.31496062992125984"/>
  <pageSetup paperSize="256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zoomScale="75" zoomScaleNormal="75" workbookViewId="0">
      <selection activeCell="Q52" sqref="Q52"/>
    </sheetView>
  </sheetViews>
  <sheetFormatPr defaultColWidth="8.7109375" defaultRowHeight="12.75"/>
  <cols>
    <col min="1" max="1" width="16.140625" style="3" customWidth="1"/>
    <col min="2" max="2" width="20.42578125" style="2" customWidth="1"/>
    <col min="3" max="3" width="17.140625" style="2" customWidth="1"/>
    <col min="4" max="4" width="25.28515625" style="2" customWidth="1"/>
    <col min="5" max="16384" width="8.7109375" style="2"/>
  </cols>
  <sheetData>
    <row r="1" spans="1:4" ht="15">
      <c r="A1" s="4" t="s">
        <v>192</v>
      </c>
    </row>
    <row r="2" spans="1:4">
      <c r="A2" s="4"/>
    </row>
    <row r="3" spans="1:4" ht="15.75" customHeight="1">
      <c r="A3" s="5"/>
      <c r="D3" s="6" t="s">
        <v>20</v>
      </c>
    </row>
    <row r="4" spans="1:4">
      <c r="A4" s="7" t="s">
        <v>34</v>
      </c>
      <c r="B4" s="8" t="s">
        <v>32</v>
      </c>
      <c r="C4" s="7" t="s">
        <v>34</v>
      </c>
      <c r="D4" s="9" t="s">
        <v>32</v>
      </c>
    </row>
    <row r="5" spans="1:4">
      <c r="A5" s="10"/>
      <c r="B5" s="11"/>
      <c r="C5" s="12"/>
      <c r="D5" s="13"/>
    </row>
    <row r="6" spans="1:4">
      <c r="A6" s="14">
        <v>111</v>
      </c>
      <c r="B6" s="15">
        <v>-24285</v>
      </c>
      <c r="C6" s="16">
        <v>211</v>
      </c>
      <c r="D6" s="17">
        <v>68872</v>
      </c>
    </row>
    <row r="7" spans="1:4">
      <c r="A7" s="14">
        <v>112</v>
      </c>
      <c r="B7" s="15">
        <v>28708</v>
      </c>
      <c r="C7" s="16">
        <v>212</v>
      </c>
      <c r="D7" s="17">
        <v>10872</v>
      </c>
    </row>
    <row r="8" spans="1:4">
      <c r="A8" s="14">
        <v>113</v>
      </c>
      <c r="B8" s="15">
        <v>-2185</v>
      </c>
      <c r="C8" s="16">
        <v>213</v>
      </c>
      <c r="D8" s="17">
        <v>6723</v>
      </c>
    </row>
    <row r="9" spans="1:4">
      <c r="A9" s="14">
        <v>114</v>
      </c>
      <c r="B9" s="15">
        <v>-12421</v>
      </c>
      <c r="C9" s="16">
        <v>214</v>
      </c>
      <c r="D9" s="17">
        <v>212016</v>
      </c>
    </row>
    <row r="10" spans="1:4">
      <c r="A10" s="14">
        <v>115</v>
      </c>
      <c r="B10" s="15">
        <v>-381</v>
      </c>
      <c r="C10" s="16">
        <v>215</v>
      </c>
      <c r="D10" s="17">
        <v>9364</v>
      </c>
    </row>
    <row r="11" spans="1:4">
      <c r="A11" s="10">
        <v>121</v>
      </c>
      <c r="B11" s="15">
        <v>16624</v>
      </c>
      <c r="C11" s="16">
        <v>216</v>
      </c>
      <c r="D11" s="17">
        <v>18089</v>
      </c>
    </row>
    <row r="12" spans="1:4">
      <c r="A12" s="14">
        <v>122</v>
      </c>
      <c r="B12" s="15">
        <v>-13997</v>
      </c>
      <c r="C12" s="16">
        <v>221</v>
      </c>
      <c r="D12" s="17">
        <v>-7365</v>
      </c>
    </row>
    <row r="13" spans="1:4">
      <c r="A13" s="14">
        <v>123</v>
      </c>
      <c r="B13" s="15">
        <v>-76838</v>
      </c>
      <c r="C13" s="16">
        <v>222</v>
      </c>
      <c r="D13" s="17">
        <v>0</v>
      </c>
    </row>
    <row r="14" spans="1:4">
      <c r="A14" s="14">
        <v>124</v>
      </c>
      <c r="B14" s="15">
        <v>-13257</v>
      </c>
      <c r="C14" s="16">
        <v>223</v>
      </c>
      <c r="D14" s="17">
        <v>-3148</v>
      </c>
    </row>
    <row r="15" spans="1:4">
      <c r="A15" s="14">
        <v>125</v>
      </c>
      <c r="B15" s="15">
        <v>-26285</v>
      </c>
      <c r="C15" s="16">
        <v>224</v>
      </c>
      <c r="D15" s="18">
        <v>0.5</v>
      </c>
    </row>
    <row r="16" spans="1:4">
      <c r="A16" s="14">
        <v>126</v>
      </c>
      <c r="B16" s="15">
        <v>-28267</v>
      </c>
      <c r="C16" s="16">
        <v>225</v>
      </c>
      <c r="D16" s="17">
        <v>-2441</v>
      </c>
    </row>
    <row r="17" spans="1:4">
      <c r="A17" s="10">
        <v>131</v>
      </c>
      <c r="B17" s="15">
        <v>-1070</v>
      </c>
      <c r="C17" s="16">
        <v>226</v>
      </c>
      <c r="D17" s="17">
        <v>-2793</v>
      </c>
    </row>
    <row r="18" spans="1:4">
      <c r="A18" s="10">
        <v>132</v>
      </c>
      <c r="B18" s="15">
        <v>-5457</v>
      </c>
      <c r="C18" s="16">
        <v>227</v>
      </c>
      <c r="D18" s="17">
        <v>1844</v>
      </c>
    </row>
    <row r="19" spans="1:4">
      <c r="A19" s="10">
        <v>133</v>
      </c>
      <c r="B19" s="15">
        <v>-12111</v>
      </c>
      <c r="C19" s="19" t="s">
        <v>36</v>
      </c>
      <c r="D19" s="20">
        <f>SUM(D6:D18)</f>
        <v>312033.5</v>
      </c>
    </row>
    <row r="20" spans="1:4">
      <c r="A20" s="10">
        <v>144</v>
      </c>
      <c r="B20" s="15">
        <v>-755</v>
      </c>
      <c r="C20" s="16">
        <v>411</v>
      </c>
      <c r="D20" s="17">
        <v>-8162</v>
      </c>
    </row>
    <row r="21" spans="1:4">
      <c r="A21" s="21" t="s">
        <v>35</v>
      </c>
      <c r="B21" s="22">
        <f>SUM(B6:B20)</f>
        <v>-171977</v>
      </c>
      <c r="C21" s="16">
        <v>412</v>
      </c>
      <c r="D21" s="17">
        <v>-6048</v>
      </c>
    </row>
    <row r="22" spans="1:4">
      <c r="A22" s="14">
        <v>311</v>
      </c>
      <c r="B22" s="15">
        <v>-44939</v>
      </c>
      <c r="C22" s="16">
        <v>413</v>
      </c>
      <c r="D22" s="17">
        <v>-62012</v>
      </c>
    </row>
    <row r="23" spans="1:4">
      <c r="A23" s="14">
        <v>312</v>
      </c>
      <c r="B23" s="15">
        <v>-5137</v>
      </c>
      <c r="C23" s="16">
        <v>421</v>
      </c>
      <c r="D23" s="17">
        <v>-6044</v>
      </c>
    </row>
    <row r="24" spans="1:4">
      <c r="A24" s="14">
        <v>313</v>
      </c>
      <c r="B24" s="15">
        <v>3434</v>
      </c>
      <c r="C24" s="16">
        <v>431</v>
      </c>
      <c r="D24" s="17">
        <v>-5971</v>
      </c>
    </row>
    <row r="25" spans="1:4">
      <c r="A25" s="14">
        <v>321</v>
      </c>
      <c r="B25" s="15">
        <v>-13085</v>
      </c>
      <c r="C25" s="19" t="s">
        <v>38</v>
      </c>
      <c r="D25" s="20">
        <f>SUM(D20:D24)</f>
        <v>-88237</v>
      </c>
    </row>
    <row r="26" spans="1:4">
      <c r="A26" s="14">
        <v>322</v>
      </c>
      <c r="B26" s="15">
        <f>-12242</f>
        <v>-12242</v>
      </c>
      <c r="C26" s="23">
        <v>511</v>
      </c>
      <c r="D26" s="17">
        <v>-31128</v>
      </c>
    </row>
    <row r="27" spans="1:4">
      <c r="A27" s="14">
        <v>323</v>
      </c>
      <c r="B27" s="15">
        <v>-13244</v>
      </c>
      <c r="C27" s="24" t="s">
        <v>39</v>
      </c>
      <c r="D27" s="20">
        <f>SUM(D26)</f>
        <v>-31128</v>
      </c>
    </row>
    <row r="28" spans="1:4">
      <c r="A28" s="14">
        <v>331</v>
      </c>
      <c r="B28" s="15">
        <v>-976</v>
      </c>
      <c r="C28" s="12"/>
      <c r="D28" s="25"/>
    </row>
    <row r="29" spans="1:4">
      <c r="A29" s="14">
        <v>341</v>
      </c>
      <c r="B29" s="15">
        <v>-1449</v>
      </c>
      <c r="C29" s="12"/>
      <c r="D29" s="13"/>
    </row>
    <row r="30" spans="1:4">
      <c r="A30" s="26" t="s">
        <v>37</v>
      </c>
      <c r="B30" s="27">
        <f>SUM(B22:B29)</f>
        <v>-87638</v>
      </c>
      <c r="C30" s="28" t="s">
        <v>40</v>
      </c>
      <c r="D30" s="27">
        <f>SUM(D27,D25,B30,D19,B21)</f>
        <v>-66946.5</v>
      </c>
    </row>
    <row r="31" spans="1:4">
      <c r="A31" s="29"/>
      <c r="B31" s="30"/>
    </row>
    <row r="32" spans="1:4" ht="15">
      <c r="A32" s="31" t="s">
        <v>193</v>
      </c>
    </row>
    <row r="34" spans="1:6">
      <c r="A34" s="227" t="s">
        <v>191</v>
      </c>
      <c r="B34" s="227"/>
      <c r="C34" s="227"/>
      <c r="D34" s="227"/>
      <c r="E34" s="227"/>
      <c r="F34" s="227"/>
    </row>
    <row r="56" spans="1:1">
      <c r="A56" s="32"/>
    </row>
  </sheetData>
  <mergeCells count="1">
    <mergeCell ref="A34:F34"/>
  </mergeCells>
  <phoneticPr fontId="2" type="noConversion"/>
  <pageMargins left="0.70866141732283472" right="0.70866141732283472" top="0.74803149606299213" bottom="0.74803149606299213" header="0.31496062992125984" footer="0.31496062992125984"/>
  <pageSetup paperSize="25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zoomScale="75" zoomScaleNormal="75" workbookViewId="0">
      <pane ySplit="4" topLeftCell="A5" activePane="bottomLeft" state="frozen"/>
      <selection activeCell="Q52" sqref="Q52"/>
      <selection pane="bottomLeft" activeCell="Q52" sqref="Q52"/>
    </sheetView>
  </sheetViews>
  <sheetFormatPr defaultColWidth="8.85546875" defaultRowHeight="12.75"/>
  <cols>
    <col min="1" max="1" width="15.85546875" style="33" customWidth="1"/>
    <col min="2" max="2" width="14.140625" style="33" customWidth="1"/>
    <col min="3" max="3" width="13.7109375" style="33" customWidth="1"/>
    <col min="4" max="4" width="13" style="33" customWidth="1"/>
    <col min="5" max="5" width="14" style="33" customWidth="1"/>
    <col min="6" max="6" width="14.28515625" style="33" customWidth="1"/>
    <col min="7" max="7" width="14.7109375" style="33" customWidth="1"/>
    <col min="8" max="16384" width="8.85546875" style="33"/>
  </cols>
  <sheetData>
    <row r="1" spans="1:7" ht="15">
      <c r="A1" s="38" t="s">
        <v>194</v>
      </c>
    </row>
    <row r="2" spans="1:7">
      <c r="A2" s="38"/>
    </row>
    <row r="3" spans="1:7">
      <c r="E3" s="228" t="s">
        <v>42</v>
      </c>
      <c r="F3" s="228"/>
      <c r="G3" s="228"/>
    </row>
    <row r="4" spans="1:7" ht="38.25">
      <c r="A4" s="48" t="s">
        <v>41</v>
      </c>
      <c r="B4" s="49" t="s">
        <v>22</v>
      </c>
      <c r="C4" s="49" t="s">
        <v>23</v>
      </c>
      <c r="D4" s="49" t="s">
        <v>24</v>
      </c>
      <c r="E4" s="49" t="s">
        <v>1</v>
      </c>
      <c r="F4" s="49" t="s">
        <v>197</v>
      </c>
      <c r="G4" s="49" t="s">
        <v>27</v>
      </c>
    </row>
    <row r="5" spans="1:7">
      <c r="A5" s="41"/>
      <c r="B5" s="42"/>
      <c r="C5" s="42"/>
      <c r="D5" s="42"/>
      <c r="E5" s="42"/>
      <c r="F5" s="42"/>
      <c r="G5" s="42"/>
    </row>
    <row r="6" spans="1:7">
      <c r="A6" s="43">
        <v>111</v>
      </c>
      <c r="B6" s="50">
        <v>155601.26300000001</v>
      </c>
      <c r="C6" s="50">
        <v>72469.198000000004</v>
      </c>
      <c r="D6" s="50">
        <v>131264.81747000001</v>
      </c>
      <c r="E6" s="50">
        <v>60577.707510000015</v>
      </c>
      <c r="F6" s="51">
        <v>84.359737793387964</v>
      </c>
      <c r="G6" s="51">
        <v>83.590972691597898</v>
      </c>
    </row>
    <row r="7" spans="1:7">
      <c r="A7" s="43">
        <v>112</v>
      </c>
      <c r="B7" s="50">
        <v>702417.98699999996</v>
      </c>
      <c r="C7" s="50">
        <v>333860.85800000001</v>
      </c>
      <c r="D7" s="50">
        <v>654289.32079000003</v>
      </c>
      <c r="E7" s="50">
        <v>309611.30943000008</v>
      </c>
      <c r="F7" s="51">
        <v>93.148144395396884</v>
      </c>
      <c r="G7" s="51">
        <v>92.736630249120154</v>
      </c>
    </row>
    <row r="8" spans="1:7">
      <c r="A8" s="43">
        <v>113</v>
      </c>
      <c r="B8" s="50">
        <v>66690.032000000007</v>
      </c>
      <c r="C8" s="50">
        <v>32641.378000000001</v>
      </c>
      <c r="D8" s="50">
        <v>62261.398239999995</v>
      </c>
      <c r="E8" s="50">
        <v>30305.568289999996</v>
      </c>
      <c r="F8" s="51">
        <v>93.359376765631168</v>
      </c>
      <c r="G8" s="51">
        <v>92.844022363271534</v>
      </c>
    </row>
    <row r="9" spans="1:7">
      <c r="A9" s="43">
        <v>114</v>
      </c>
      <c r="B9" s="50">
        <v>66257.312000000005</v>
      </c>
      <c r="C9" s="50">
        <v>29799.758000000002</v>
      </c>
      <c r="D9" s="50">
        <v>59812.281649999997</v>
      </c>
      <c r="E9" s="50">
        <v>26816.937239999999</v>
      </c>
      <c r="F9" s="51">
        <v>90.272725899293931</v>
      </c>
      <c r="G9" s="51">
        <v>89.990453076833703</v>
      </c>
    </row>
    <row r="10" spans="1:7">
      <c r="A10" s="43">
        <v>115</v>
      </c>
      <c r="B10" s="50">
        <v>5528.4250000000002</v>
      </c>
      <c r="C10" s="50">
        <v>3232.1370000000002</v>
      </c>
      <c r="D10" s="50">
        <v>4039.67254</v>
      </c>
      <c r="E10" s="50">
        <v>2353.79358</v>
      </c>
      <c r="F10" s="51">
        <v>73.070947693059054</v>
      </c>
      <c r="G10" s="51">
        <v>72.824684720975625</v>
      </c>
    </row>
    <row r="11" spans="1:7">
      <c r="A11" s="43">
        <v>121</v>
      </c>
      <c r="B11" s="50">
        <v>3287980.05</v>
      </c>
      <c r="C11" s="50">
        <v>1618615.094</v>
      </c>
      <c r="D11" s="50">
        <v>2956436.2473599995</v>
      </c>
      <c r="E11" s="50">
        <v>1439319.9543500002</v>
      </c>
      <c r="F11" s="51">
        <v>89.916489832716579</v>
      </c>
      <c r="G11" s="51">
        <v>88.922929218031882</v>
      </c>
    </row>
    <row r="12" spans="1:7">
      <c r="A12" s="43">
        <v>122</v>
      </c>
      <c r="B12" s="50">
        <v>120844.298</v>
      </c>
      <c r="C12" s="50">
        <v>56780.877</v>
      </c>
      <c r="D12" s="50">
        <v>109485.01928000002</v>
      </c>
      <c r="E12" s="50">
        <v>50962.534879999992</v>
      </c>
      <c r="F12" s="51">
        <v>90.600070580078196</v>
      </c>
      <c r="G12" s="51">
        <v>89.752990042756807</v>
      </c>
    </row>
    <row r="13" spans="1:7">
      <c r="A13" s="43">
        <v>123</v>
      </c>
      <c r="B13" s="50">
        <v>1132062.402</v>
      </c>
      <c r="C13" s="50">
        <v>544274.26599999995</v>
      </c>
      <c r="D13" s="50">
        <v>1049017.0030799999</v>
      </c>
      <c r="E13" s="50">
        <v>502237.99109999993</v>
      </c>
      <c r="F13" s="51">
        <v>92.664238404765953</v>
      </c>
      <c r="G13" s="51">
        <v>92.276637437052727</v>
      </c>
    </row>
    <row r="14" spans="1:7">
      <c r="A14" s="43">
        <v>124</v>
      </c>
      <c r="B14" s="50">
        <v>178683.77600000001</v>
      </c>
      <c r="C14" s="50">
        <v>89659.887000000002</v>
      </c>
      <c r="D14" s="50">
        <v>129073.09877</v>
      </c>
      <c r="E14" s="50">
        <v>63721.162759999999</v>
      </c>
      <c r="F14" s="51">
        <v>72.235488671338572</v>
      </c>
      <c r="G14" s="51">
        <v>71.069867353279164</v>
      </c>
    </row>
    <row r="15" spans="1:7">
      <c r="A15" s="43">
        <v>125</v>
      </c>
      <c r="B15" s="50">
        <v>786705.07900000003</v>
      </c>
      <c r="C15" s="50">
        <v>408603.31400000001</v>
      </c>
      <c r="D15" s="50">
        <v>682571.2615100001</v>
      </c>
      <c r="E15" s="50">
        <v>352652.13240999996</v>
      </c>
      <c r="F15" s="51">
        <v>86.763296657196236</v>
      </c>
      <c r="G15" s="51">
        <v>86.306723496129052</v>
      </c>
    </row>
    <row r="16" spans="1:7">
      <c r="A16" s="43">
        <v>126</v>
      </c>
      <c r="B16" s="50">
        <v>117897.607</v>
      </c>
      <c r="C16" s="50">
        <v>52567.428</v>
      </c>
      <c r="D16" s="50">
        <v>96660.320279999971</v>
      </c>
      <c r="E16" s="50">
        <v>42724.136199999994</v>
      </c>
      <c r="F16" s="51">
        <v>81.986668550448158</v>
      </c>
      <c r="G16" s="51">
        <v>81.274922181849945</v>
      </c>
    </row>
    <row r="17" spans="1:7">
      <c r="A17" s="43">
        <v>131</v>
      </c>
      <c r="B17" s="50">
        <v>15923.821</v>
      </c>
      <c r="C17" s="50">
        <v>7011.3860000000004</v>
      </c>
      <c r="D17" s="50">
        <v>15536.780209999999</v>
      </c>
      <c r="E17" s="50">
        <v>6838.3149800000001</v>
      </c>
      <c r="F17" s="51">
        <v>97.569422627898163</v>
      </c>
      <c r="G17" s="51">
        <v>97.531571931712207</v>
      </c>
    </row>
    <row r="18" spans="1:7">
      <c r="A18" s="43">
        <v>132</v>
      </c>
      <c r="B18" s="50">
        <v>29712.719000000001</v>
      </c>
      <c r="C18" s="50">
        <v>13402.291999999999</v>
      </c>
      <c r="D18" s="50">
        <v>24199.460350000001</v>
      </c>
      <c r="E18" s="50">
        <v>10666.602220000001</v>
      </c>
      <c r="F18" s="51">
        <v>81.444785817144506</v>
      </c>
      <c r="G18" s="51">
        <v>79.587896010622671</v>
      </c>
    </row>
    <row r="19" spans="1:7">
      <c r="A19" s="43">
        <v>133</v>
      </c>
      <c r="B19" s="50">
        <v>113881.272</v>
      </c>
      <c r="C19" s="50">
        <v>52138.987000000001</v>
      </c>
      <c r="D19" s="50">
        <v>95237.778260000006</v>
      </c>
      <c r="E19" s="50">
        <v>43141.431930000006</v>
      </c>
      <c r="F19" s="51">
        <v>83.629008165627113</v>
      </c>
      <c r="G19" s="51">
        <v>82.743134096563878</v>
      </c>
    </row>
    <row r="20" spans="1:7">
      <c r="A20" s="43">
        <v>141</v>
      </c>
      <c r="B20" s="50">
        <v>0</v>
      </c>
      <c r="C20" s="50">
        <v>0</v>
      </c>
      <c r="D20" s="50">
        <v>0</v>
      </c>
      <c r="E20" s="50">
        <v>0</v>
      </c>
      <c r="F20" s="52">
        <v>0</v>
      </c>
      <c r="G20" s="52">
        <v>0</v>
      </c>
    </row>
    <row r="21" spans="1:7">
      <c r="A21" s="41">
        <v>142</v>
      </c>
      <c r="B21" s="53">
        <v>0</v>
      </c>
      <c r="C21" s="53">
        <v>0</v>
      </c>
      <c r="D21" s="53">
        <v>0</v>
      </c>
      <c r="E21" s="53">
        <v>0</v>
      </c>
      <c r="F21" s="54">
        <v>0</v>
      </c>
      <c r="G21" s="54">
        <v>0</v>
      </c>
    </row>
    <row r="22" spans="1:7">
      <c r="A22" s="41">
        <v>144</v>
      </c>
      <c r="B22" s="53">
        <v>23942.332999999999</v>
      </c>
      <c r="C22" s="53">
        <v>13545.844999999999</v>
      </c>
      <c r="D22" s="53">
        <v>23646.007170000001</v>
      </c>
      <c r="E22" s="53">
        <v>13418.673839999999</v>
      </c>
      <c r="F22" s="55">
        <v>98.762335190977424</v>
      </c>
      <c r="G22" s="55">
        <v>99.061179572038512</v>
      </c>
    </row>
    <row r="23" spans="1:7">
      <c r="A23" s="58" t="s">
        <v>35</v>
      </c>
      <c r="B23" s="59">
        <v>6804128.3760000002</v>
      </c>
      <c r="C23" s="59">
        <v>3328602.7050000001</v>
      </c>
      <c r="D23" s="59">
        <v>6093530.4669600008</v>
      </c>
      <c r="E23" s="59">
        <v>2955348.2507199999</v>
      </c>
      <c r="F23" s="60">
        <v>89.556371223881229</v>
      </c>
      <c r="G23" s="60">
        <v>88.786452233565669</v>
      </c>
    </row>
    <row r="24" spans="1:7">
      <c r="A24" s="43">
        <v>211</v>
      </c>
      <c r="B24" s="50">
        <v>1253954.8089999999</v>
      </c>
      <c r="C24" s="50">
        <v>630155.28200000001</v>
      </c>
      <c r="D24" s="50">
        <v>1176344.05116</v>
      </c>
      <c r="E24" s="50">
        <v>589058.80605999997</v>
      </c>
      <c r="F24" s="51">
        <v>93.810721304869617</v>
      </c>
      <c r="G24" s="51">
        <v>93.478357301145337</v>
      </c>
    </row>
    <row r="25" spans="1:7">
      <c r="A25" s="43">
        <v>212</v>
      </c>
      <c r="B25" s="50">
        <v>377236.011</v>
      </c>
      <c r="C25" s="50">
        <v>183057.734</v>
      </c>
      <c r="D25" s="50">
        <v>365247.65412999998</v>
      </c>
      <c r="E25" s="50">
        <v>176766.13605</v>
      </c>
      <c r="F25" s="51">
        <v>96.822053960802805</v>
      </c>
      <c r="G25" s="51">
        <v>96.563052643271547</v>
      </c>
    </row>
    <row r="26" spans="1:7">
      <c r="A26" s="43">
        <v>213</v>
      </c>
      <c r="B26" s="50">
        <v>31533.812000000002</v>
      </c>
      <c r="C26" s="50">
        <v>20088.573</v>
      </c>
      <c r="D26" s="50">
        <v>26764.196649999998</v>
      </c>
      <c r="E26" s="50">
        <v>16851.54045</v>
      </c>
      <c r="F26" s="51">
        <v>84.874599525106561</v>
      </c>
      <c r="G26" s="51">
        <v>83.886199631999744</v>
      </c>
    </row>
    <row r="27" spans="1:7">
      <c r="A27" s="43">
        <v>214</v>
      </c>
      <c r="B27" s="50">
        <v>4069250.2930000001</v>
      </c>
      <c r="C27" s="50">
        <v>2153190.5410000002</v>
      </c>
      <c r="D27" s="50">
        <v>3818077.3840600005</v>
      </c>
      <c r="E27" s="50">
        <v>2010363.9404800001</v>
      </c>
      <c r="F27" s="51">
        <v>93.827538468890154</v>
      </c>
      <c r="G27" s="51">
        <v>93.366745868497659</v>
      </c>
    </row>
    <row r="28" spans="1:7">
      <c r="A28" s="43">
        <v>215</v>
      </c>
      <c r="B28" s="50">
        <v>421723.109</v>
      </c>
      <c r="C28" s="50">
        <v>191299.038</v>
      </c>
      <c r="D28" s="50">
        <v>406806.48624999996</v>
      </c>
      <c r="E28" s="50">
        <v>183595.23642</v>
      </c>
      <c r="F28" s="51">
        <v>96.46293446300092</v>
      </c>
      <c r="G28" s="51">
        <v>95.97290103466176</v>
      </c>
    </row>
    <row r="29" spans="1:7">
      <c r="A29" s="43">
        <v>216</v>
      </c>
      <c r="B29" s="50">
        <v>305752.10100000002</v>
      </c>
      <c r="C29" s="50">
        <v>176866.00700000001</v>
      </c>
      <c r="D29" s="50">
        <v>266943.79191000003</v>
      </c>
      <c r="E29" s="50">
        <v>153641.37090000001</v>
      </c>
      <c r="F29" s="51">
        <v>87.307263314602707</v>
      </c>
      <c r="G29" s="51">
        <v>86.868796048525027</v>
      </c>
    </row>
    <row r="30" spans="1:7">
      <c r="A30" s="43">
        <v>221</v>
      </c>
      <c r="B30" s="50">
        <v>464955.37800000003</v>
      </c>
      <c r="C30" s="50">
        <v>239074.788</v>
      </c>
      <c r="D30" s="50">
        <v>441641.56148000003</v>
      </c>
      <c r="E30" s="50">
        <v>226094.69836000001</v>
      </c>
      <c r="F30" s="51">
        <v>94.985794847607934</v>
      </c>
      <c r="G30" s="51">
        <v>94.570699090194324</v>
      </c>
    </row>
    <row r="31" spans="1:7">
      <c r="A31" s="43">
        <v>222</v>
      </c>
      <c r="B31" s="50">
        <v>32.5</v>
      </c>
      <c r="C31" s="50">
        <v>23.6</v>
      </c>
      <c r="D31" s="50">
        <v>27.544370000000001</v>
      </c>
      <c r="E31" s="50">
        <v>20.658279999999998</v>
      </c>
      <c r="F31" s="51">
        <v>84.751907692307697</v>
      </c>
      <c r="G31" s="51">
        <v>87.535084745762688</v>
      </c>
    </row>
    <row r="32" spans="1:7">
      <c r="A32" s="43">
        <v>223</v>
      </c>
      <c r="B32" s="50">
        <v>18816.832999999999</v>
      </c>
      <c r="C32" s="50">
        <v>11521.691000000001</v>
      </c>
      <c r="D32" s="50">
        <v>14450.577759999998</v>
      </c>
      <c r="E32" s="50">
        <v>8861.3173599999991</v>
      </c>
      <c r="F32" s="51">
        <v>76.796014292096871</v>
      </c>
      <c r="G32" s="51">
        <v>76.909868178204036</v>
      </c>
    </row>
    <row r="33" spans="1:7">
      <c r="A33" s="43">
        <v>224</v>
      </c>
      <c r="B33" s="50">
        <v>103.191</v>
      </c>
      <c r="C33" s="50">
        <v>45.404000000000003</v>
      </c>
      <c r="D33" s="50">
        <v>52.371000000000002</v>
      </c>
      <c r="E33" s="50">
        <v>23.043240000000001</v>
      </c>
      <c r="F33" s="51">
        <v>50.751519027822191</v>
      </c>
      <c r="G33" s="51">
        <v>50.751563738877628</v>
      </c>
    </row>
    <row r="34" spans="1:7">
      <c r="A34" s="43">
        <v>225</v>
      </c>
      <c r="B34" s="50">
        <v>37118.663999999997</v>
      </c>
      <c r="C34" s="50">
        <v>19858.441999999999</v>
      </c>
      <c r="D34" s="50">
        <v>22704.760249999999</v>
      </c>
      <c r="E34" s="50">
        <v>13175.960660000001</v>
      </c>
      <c r="F34" s="51">
        <v>61.168042712959711</v>
      </c>
      <c r="G34" s="51">
        <v>66.349417844562026</v>
      </c>
    </row>
    <row r="35" spans="1:7">
      <c r="A35" s="43">
        <v>226</v>
      </c>
      <c r="B35" s="50">
        <v>550431.98699999996</v>
      </c>
      <c r="C35" s="50">
        <v>310649.70199999999</v>
      </c>
      <c r="D35" s="50">
        <v>461725.66220000002</v>
      </c>
      <c r="E35" s="50">
        <v>258450.10468999998</v>
      </c>
      <c r="F35" s="51">
        <v>83.884235128944283</v>
      </c>
      <c r="G35" s="51">
        <v>83.196636927725095</v>
      </c>
    </row>
    <row r="36" spans="1:7">
      <c r="A36" s="43">
        <v>227</v>
      </c>
      <c r="B36" s="50">
        <v>257675.54699999999</v>
      </c>
      <c r="C36" s="50">
        <v>143559.079</v>
      </c>
      <c r="D36" s="50">
        <v>199706.92300000001</v>
      </c>
      <c r="E36" s="50">
        <v>110773.72015000001</v>
      </c>
      <c r="F36" s="51">
        <v>77.503249852420026</v>
      </c>
      <c r="G36" s="51">
        <v>77.162462257089302</v>
      </c>
    </row>
    <row r="37" spans="1:7">
      <c r="A37" s="58" t="s">
        <v>36</v>
      </c>
      <c r="B37" s="59">
        <v>7788584.2350000003</v>
      </c>
      <c r="C37" s="59">
        <v>4079389.8810000001</v>
      </c>
      <c r="D37" s="59">
        <v>7200492.9642199995</v>
      </c>
      <c r="E37" s="59">
        <v>3747676.5331000006</v>
      </c>
      <c r="F37" s="60">
        <v>92.449317449283512</v>
      </c>
      <c r="G37" s="60">
        <v>91.868554916876803</v>
      </c>
    </row>
    <row r="38" spans="1:7">
      <c r="A38" s="43">
        <v>311</v>
      </c>
      <c r="B38" s="50">
        <v>591069.93400000001</v>
      </c>
      <c r="C38" s="50">
        <v>303842.89799999999</v>
      </c>
      <c r="D38" s="50">
        <v>511134.78183000005</v>
      </c>
      <c r="E38" s="50">
        <v>262999.66380000004</v>
      </c>
      <c r="F38" s="51">
        <v>86.47619383563503</v>
      </c>
      <c r="G38" s="51">
        <v>86.557778882164314</v>
      </c>
    </row>
    <row r="39" spans="1:7">
      <c r="A39" s="43">
        <v>312</v>
      </c>
      <c r="B39" s="50">
        <v>64435.576000000001</v>
      </c>
      <c r="C39" s="50">
        <v>36983.004000000001</v>
      </c>
      <c r="D39" s="50">
        <v>38787.35583</v>
      </c>
      <c r="E39" s="50">
        <v>22701.796890000001</v>
      </c>
      <c r="F39" s="51">
        <v>60.195560027274375</v>
      </c>
      <c r="G39" s="51">
        <v>61.384404820116835</v>
      </c>
    </row>
    <row r="40" spans="1:7">
      <c r="A40" s="43">
        <v>313</v>
      </c>
      <c r="B40" s="50">
        <v>126546.16</v>
      </c>
      <c r="C40" s="50">
        <v>64488.383000000002</v>
      </c>
      <c r="D40" s="50">
        <v>88197.621710000007</v>
      </c>
      <c r="E40" s="50">
        <v>44913.173909999998</v>
      </c>
      <c r="F40" s="51">
        <v>69.696007931019011</v>
      </c>
      <c r="G40" s="51">
        <v>69.645371492722958</v>
      </c>
    </row>
    <row r="41" spans="1:7">
      <c r="A41" s="43">
        <v>321</v>
      </c>
      <c r="B41" s="50">
        <v>386353.571</v>
      </c>
      <c r="C41" s="50">
        <v>212891.30799999999</v>
      </c>
      <c r="D41" s="50">
        <v>281751.35288000002</v>
      </c>
      <c r="E41" s="50">
        <v>153576.33309999999</v>
      </c>
      <c r="F41" s="51">
        <v>72.925779397028023</v>
      </c>
      <c r="G41" s="51">
        <v>72.138376405672702</v>
      </c>
    </row>
    <row r="42" spans="1:7">
      <c r="A42" s="43">
        <v>322</v>
      </c>
      <c r="B42" s="50">
        <v>168507.731</v>
      </c>
      <c r="C42" s="50">
        <v>92025.255000000005</v>
      </c>
      <c r="D42" s="50">
        <v>134294.61231000003</v>
      </c>
      <c r="E42" s="50">
        <v>71761.065589999998</v>
      </c>
      <c r="F42" s="51">
        <v>79.696410077469992</v>
      </c>
      <c r="G42" s="51">
        <v>77.979751960480854</v>
      </c>
    </row>
    <row r="43" spans="1:7">
      <c r="A43" s="43">
        <v>323</v>
      </c>
      <c r="B43" s="50">
        <v>146666.546</v>
      </c>
      <c r="C43" s="50">
        <v>75359.642000000007</v>
      </c>
      <c r="D43" s="50">
        <v>118254.46136</v>
      </c>
      <c r="E43" s="50">
        <v>60283.538140000004</v>
      </c>
      <c r="F43" s="51">
        <v>80.628108171307176</v>
      </c>
      <c r="G43" s="51">
        <v>79.994459288965302</v>
      </c>
    </row>
    <row r="44" spans="1:7">
      <c r="A44" s="43">
        <v>331</v>
      </c>
      <c r="B44" s="50">
        <v>21428.535</v>
      </c>
      <c r="C44" s="50">
        <v>11705.018</v>
      </c>
      <c r="D44" s="50">
        <v>15454.392400000001</v>
      </c>
      <c r="E44" s="50">
        <v>8294.6076699999994</v>
      </c>
      <c r="F44" s="51">
        <v>72.12062047172148</v>
      </c>
      <c r="G44" s="51">
        <v>70.863690000305851</v>
      </c>
    </row>
    <row r="45" spans="1:7">
      <c r="A45" s="43">
        <v>341</v>
      </c>
      <c r="B45" s="50">
        <v>3386.5410000000002</v>
      </c>
      <c r="C45" s="50">
        <v>1613.9459999999999</v>
      </c>
      <c r="D45" s="50">
        <v>3124.4307199999998</v>
      </c>
      <c r="E45" s="50">
        <v>1499.5476100000001</v>
      </c>
      <c r="F45" s="51">
        <v>92.260236034348907</v>
      </c>
      <c r="G45" s="51">
        <v>92.911882429771509</v>
      </c>
    </row>
    <row r="46" spans="1:7">
      <c r="A46" s="58" t="s">
        <v>37</v>
      </c>
      <c r="B46" s="59">
        <v>1508394.594</v>
      </c>
      <c r="C46" s="59">
        <v>798909.45400000003</v>
      </c>
      <c r="D46" s="59">
        <v>1190999.0090400001</v>
      </c>
      <c r="E46" s="59">
        <v>626029.72671000008</v>
      </c>
      <c r="F46" s="60">
        <v>78.958053401774535</v>
      </c>
      <c r="G46" s="60">
        <v>78.360535549501719</v>
      </c>
    </row>
    <row r="47" spans="1:7">
      <c r="A47" s="43">
        <v>411</v>
      </c>
      <c r="B47" s="50">
        <v>112872.579</v>
      </c>
      <c r="C47" s="50">
        <v>54662.311000000002</v>
      </c>
      <c r="D47" s="50">
        <v>86745.837969999993</v>
      </c>
      <c r="E47" s="50">
        <v>40531.503239999998</v>
      </c>
      <c r="F47" s="51">
        <v>76.852889106042312</v>
      </c>
      <c r="G47" s="51">
        <v>74.148901681086983</v>
      </c>
    </row>
    <row r="48" spans="1:7">
      <c r="A48" s="43">
        <v>412</v>
      </c>
      <c r="B48" s="50">
        <v>33289.741000000002</v>
      </c>
      <c r="C48" s="50">
        <v>16867.348999999998</v>
      </c>
      <c r="D48" s="50">
        <v>25932.317340000001</v>
      </c>
      <c r="E48" s="50">
        <v>12645.494619999999</v>
      </c>
      <c r="F48" s="51">
        <v>77.898825767373808</v>
      </c>
      <c r="G48" s="51">
        <v>74.970255373265843</v>
      </c>
    </row>
    <row r="49" spans="1:7">
      <c r="A49" s="43">
        <v>413</v>
      </c>
      <c r="B49" s="50">
        <v>784714.23199999996</v>
      </c>
      <c r="C49" s="50">
        <v>402221.42800000001</v>
      </c>
      <c r="D49" s="50">
        <v>550051.17505999992</v>
      </c>
      <c r="E49" s="50">
        <v>279028.94673000003</v>
      </c>
      <c r="F49" s="51">
        <v>70.09573072965496</v>
      </c>
      <c r="G49" s="51">
        <v>69.371974565711099</v>
      </c>
    </row>
    <row r="50" spans="1:7">
      <c r="A50" s="43">
        <v>421</v>
      </c>
      <c r="B50" s="50">
        <v>49761.302000000003</v>
      </c>
      <c r="C50" s="50">
        <v>25284.468000000001</v>
      </c>
      <c r="D50" s="50">
        <v>22458.54754</v>
      </c>
      <c r="E50" s="50">
        <v>10527.078390000001</v>
      </c>
      <c r="F50" s="51">
        <v>45.132556097507255</v>
      </c>
      <c r="G50" s="51">
        <v>41.634565496889238</v>
      </c>
    </row>
    <row r="51" spans="1:7">
      <c r="A51" s="43">
        <v>431</v>
      </c>
      <c r="B51" s="50">
        <v>189045.72700000001</v>
      </c>
      <c r="C51" s="50">
        <v>98593</v>
      </c>
      <c r="D51" s="50">
        <v>161675.88341000004</v>
      </c>
      <c r="E51" s="50">
        <v>84076.169739999998</v>
      </c>
      <c r="F51" s="51">
        <v>85.52210408331527</v>
      </c>
      <c r="G51" s="51">
        <v>85.276003103668614</v>
      </c>
    </row>
    <row r="52" spans="1:7">
      <c r="A52" s="58" t="s">
        <v>38</v>
      </c>
      <c r="B52" s="59">
        <v>1169683.581</v>
      </c>
      <c r="C52" s="59">
        <v>597628.55599999998</v>
      </c>
      <c r="D52" s="59">
        <v>846863.76131999993</v>
      </c>
      <c r="E52" s="59">
        <v>426809.19272000005</v>
      </c>
      <c r="F52" s="60">
        <v>72.401098474511286</v>
      </c>
      <c r="G52" s="60">
        <v>71.417135013876418</v>
      </c>
    </row>
    <row r="53" spans="1:7">
      <c r="A53" s="43">
        <v>511</v>
      </c>
      <c r="B53" s="50">
        <v>314064.98200000002</v>
      </c>
      <c r="C53" s="50">
        <v>162905.253</v>
      </c>
      <c r="D53" s="50">
        <v>252980.89147</v>
      </c>
      <c r="E53" s="50">
        <v>130556.88333</v>
      </c>
      <c r="F53" s="51">
        <v>80.550493040959267</v>
      </c>
      <c r="G53" s="51">
        <v>80.14283206079304</v>
      </c>
    </row>
    <row r="54" spans="1:7">
      <c r="A54" s="58" t="s">
        <v>39</v>
      </c>
      <c r="B54" s="59">
        <v>314064.98200000002</v>
      </c>
      <c r="C54" s="59">
        <v>162905.253</v>
      </c>
      <c r="D54" s="59">
        <v>252980.89147</v>
      </c>
      <c r="E54" s="59">
        <v>130556.88333</v>
      </c>
      <c r="F54" s="60">
        <v>80.550493040959267</v>
      </c>
      <c r="G54" s="60">
        <v>80.14283206079304</v>
      </c>
    </row>
    <row r="55" spans="1:7">
      <c r="A55" s="58"/>
      <c r="B55" s="59"/>
      <c r="C55" s="59"/>
      <c r="D55" s="59"/>
      <c r="E55" s="59"/>
      <c r="F55" s="60"/>
      <c r="G55" s="60"/>
    </row>
    <row r="56" spans="1:7" s="64" customFormat="1" ht="18" customHeight="1">
      <c r="A56" s="61" t="s">
        <v>33</v>
      </c>
      <c r="B56" s="62">
        <f>SUM(B54,B52,B46,B37,B23)</f>
        <v>17584855.767999999</v>
      </c>
      <c r="C56" s="62">
        <f>SUM(C54,C52,C46,C37,C23)</f>
        <v>8967435.8489999995</v>
      </c>
      <c r="D56" s="62">
        <f>SUM(D54,D52,D46,D37,D23)</f>
        <v>15584867.093010001</v>
      </c>
      <c r="E56" s="62">
        <f>SUM(E54,E52,E46,E37,E23)</f>
        <v>7886420.5865800008</v>
      </c>
      <c r="F56" s="63">
        <v>88.626641575136063</v>
      </c>
      <c r="G56" s="63">
        <v>87.945101803649393</v>
      </c>
    </row>
    <row r="57" spans="1:7" s="65" customFormat="1" ht="18" customHeight="1">
      <c r="A57" s="44"/>
      <c r="B57" s="56"/>
      <c r="C57" s="56"/>
      <c r="D57" s="56"/>
      <c r="E57" s="56"/>
      <c r="F57" s="57"/>
      <c r="G57" s="57"/>
    </row>
    <row r="59" spans="1:7" ht="15">
      <c r="A59" s="46" t="s">
        <v>195</v>
      </c>
    </row>
    <row r="61" spans="1:7">
      <c r="A61" s="226" t="s">
        <v>196</v>
      </c>
      <c r="B61" s="226"/>
      <c r="C61" s="226"/>
      <c r="D61" s="226"/>
      <c r="E61" s="226"/>
    </row>
    <row r="64" spans="1:7">
      <c r="B64" s="47"/>
    </row>
    <row r="67" spans="3:3">
      <c r="C67" s="47"/>
    </row>
  </sheetData>
  <mergeCells count="2">
    <mergeCell ref="A61:E61"/>
    <mergeCell ref="E3:G3"/>
  </mergeCells>
  <phoneticPr fontId="2" type="noConversion"/>
  <pageMargins left="0.23622047244094491" right="0.23622047244094491" top="0" bottom="0.74803149606299213" header="0.31496062992125984" footer="0.31496062992125984"/>
  <pageSetup paperSize="256" scale="97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zoomScale="75" zoomScaleNormal="75" workbookViewId="0">
      <pane ySplit="4" topLeftCell="A5" activePane="bottomLeft" state="frozen"/>
      <selection activeCell="Q52" sqref="Q52"/>
      <selection pane="bottomLeft" activeCell="Q52" sqref="Q52"/>
    </sheetView>
  </sheetViews>
  <sheetFormatPr defaultColWidth="8.85546875" defaultRowHeight="12.75"/>
  <cols>
    <col min="1" max="1" width="23.85546875" style="33" customWidth="1"/>
    <col min="2" max="2" width="16.7109375" style="33" customWidth="1"/>
    <col min="3" max="3" width="16" style="43" customWidth="1"/>
    <col min="4" max="4" width="18" style="33" customWidth="1"/>
    <col min="5" max="5" width="15.5703125" style="33" customWidth="1"/>
    <col min="6" max="6" width="16.140625" style="33" customWidth="1"/>
    <col min="7" max="16384" width="8.85546875" style="33"/>
  </cols>
  <sheetData>
    <row r="1" spans="1:6" ht="15">
      <c r="A1" s="38" t="s">
        <v>233</v>
      </c>
    </row>
    <row r="2" spans="1:6">
      <c r="A2" s="38"/>
    </row>
    <row r="3" spans="1:6">
      <c r="A3" s="38"/>
      <c r="F3" s="201" t="s">
        <v>20</v>
      </c>
    </row>
    <row r="4" spans="1:6" s="34" customFormat="1" ht="38.25">
      <c r="A4" s="48" t="s">
        <v>43</v>
      </c>
      <c r="B4" s="49" t="s">
        <v>44</v>
      </c>
      <c r="C4" s="49" t="s">
        <v>45</v>
      </c>
      <c r="D4" s="49" t="s">
        <v>46</v>
      </c>
      <c r="E4" s="49" t="s">
        <v>47</v>
      </c>
      <c r="F4" s="49" t="s">
        <v>48</v>
      </c>
    </row>
    <row r="5" spans="1:6" s="34" customFormat="1">
      <c r="A5" s="41"/>
      <c r="B5" s="42"/>
      <c r="C5" s="42"/>
      <c r="D5" s="42"/>
      <c r="E5" s="42"/>
      <c r="F5" s="42"/>
    </row>
    <row r="6" spans="1:6" s="34" customFormat="1">
      <c r="A6" s="153" t="s">
        <v>2</v>
      </c>
      <c r="B6" s="116">
        <v>1093000</v>
      </c>
      <c r="C6" s="116">
        <v>471300</v>
      </c>
      <c r="D6" s="117">
        <v>43.120000000000005</v>
      </c>
      <c r="E6" s="116">
        <v>435200</v>
      </c>
      <c r="F6" s="116">
        <v>186500</v>
      </c>
    </row>
    <row r="7" spans="1:6" s="34" customFormat="1">
      <c r="A7" s="153" t="s">
        <v>25</v>
      </c>
      <c r="B7" s="116">
        <v>138700</v>
      </c>
      <c r="C7" s="116">
        <v>59800</v>
      </c>
      <c r="D7" s="117">
        <v>43.120000000000005</v>
      </c>
      <c r="E7" s="116">
        <v>55200</v>
      </c>
      <c r="F7" s="116">
        <v>23700</v>
      </c>
    </row>
    <row r="8" spans="1:6" s="34" customFormat="1">
      <c r="A8" s="153" t="s">
        <v>3</v>
      </c>
      <c r="B8" s="116">
        <v>1157600</v>
      </c>
      <c r="C8" s="116">
        <v>499200</v>
      </c>
      <c r="D8" s="117">
        <v>43.120000000000005</v>
      </c>
      <c r="E8" s="116">
        <v>460900</v>
      </c>
      <c r="F8" s="116">
        <v>197500</v>
      </c>
    </row>
    <row r="9" spans="1:6" s="34" customFormat="1">
      <c r="A9" s="153" t="s">
        <v>7</v>
      </c>
      <c r="B9" s="116">
        <v>313700</v>
      </c>
      <c r="C9" s="116">
        <v>134800</v>
      </c>
      <c r="D9" s="117">
        <v>43.120000000000005</v>
      </c>
      <c r="E9" s="116">
        <v>125200</v>
      </c>
      <c r="F9" s="116">
        <v>53700</v>
      </c>
    </row>
    <row r="10" spans="1:6" s="34" customFormat="1">
      <c r="A10" s="153" t="s">
        <v>4</v>
      </c>
      <c r="B10" s="116">
        <v>366400</v>
      </c>
      <c r="C10" s="116">
        <v>158000</v>
      </c>
      <c r="D10" s="117">
        <v>43.120000000000005</v>
      </c>
      <c r="E10" s="116">
        <v>145900</v>
      </c>
      <c r="F10" s="116">
        <v>62500</v>
      </c>
    </row>
    <row r="11" spans="1:6" s="34" customFormat="1">
      <c r="A11" s="153" t="s">
        <v>5</v>
      </c>
      <c r="B11" s="116">
        <v>301500</v>
      </c>
      <c r="C11" s="116">
        <v>129600</v>
      </c>
      <c r="D11" s="117">
        <v>43.120000000000005</v>
      </c>
      <c r="E11" s="116">
        <v>120300</v>
      </c>
      <c r="F11" s="116">
        <v>51600</v>
      </c>
    </row>
    <row r="12" spans="1:6" s="34" customFormat="1">
      <c r="A12" s="153" t="s">
        <v>6</v>
      </c>
      <c r="B12" s="116">
        <v>1184200</v>
      </c>
      <c r="C12" s="116">
        <v>510700</v>
      </c>
      <c r="D12" s="117">
        <v>43.120000000000005</v>
      </c>
      <c r="E12" s="116">
        <v>471500</v>
      </c>
      <c r="F12" s="116">
        <v>202100</v>
      </c>
    </row>
    <row r="13" spans="1:6" s="34" customFormat="1">
      <c r="A13" s="153" t="s">
        <v>189</v>
      </c>
      <c r="B13" s="116">
        <v>296100</v>
      </c>
      <c r="C13" s="116">
        <v>127700</v>
      </c>
      <c r="D13" s="117">
        <v>43.120000000000005</v>
      </c>
      <c r="E13" s="116">
        <v>117900</v>
      </c>
      <c r="F13" s="116">
        <v>50500</v>
      </c>
    </row>
    <row r="14" spans="1:6" s="34" customFormat="1">
      <c r="A14" s="153" t="s">
        <v>26</v>
      </c>
      <c r="B14" s="116">
        <v>1189600</v>
      </c>
      <c r="C14" s="116">
        <v>513000</v>
      </c>
      <c r="D14" s="117">
        <v>43.120000000000005</v>
      </c>
      <c r="E14" s="116">
        <v>473600</v>
      </c>
      <c r="F14" s="116">
        <v>203000</v>
      </c>
    </row>
    <row r="15" spans="1:6" s="34" customFormat="1">
      <c r="A15" s="153" t="s">
        <v>8</v>
      </c>
      <c r="B15" s="116">
        <v>961800</v>
      </c>
      <c r="C15" s="116">
        <v>414700</v>
      </c>
      <c r="D15" s="117">
        <v>43.120000000000005</v>
      </c>
      <c r="E15" s="116">
        <v>382900</v>
      </c>
      <c r="F15" s="116">
        <v>164100</v>
      </c>
    </row>
    <row r="16" spans="1:6" s="34" customFormat="1">
      <c r="A16" s="153" t="s">
        <v>9</v>
      </c>
      <c r="B16" s="116">
        <v>876600</v>
      </c>
      <c r="C16" s="116">
        <v>378000</v>
      </c>
      <c r="D16" s="117">
        <v>43.120000000000005</v>
      </c>
      <c r="E16" s="116">
        <v>349000</v>
      </c>
      <c r="F16" s="116">
        <v>149600</v>
      </c>
    </row>
    <row r="17" spans="1:6" s="34" customFormat="1">
      <c r="A17" s="153" t="s">
        <v>10</v>
      </c>
      <c r="B17" s="116">
        <v>537900</v>
      </c>
      <c r="C17" s="116">
        <v>232000</v>
      </c>
      <c r="D17" s="117">
        <v>43.120000000000005</v>
      </c>
      <c r="E17" s="116">
        <v>214200</v>
      </c>
      <c r="F17" s="116">
        <v>91800</v>
      </c>
    </row>
    <row r="18" spans="1:6">
      <c r="A18" s="153" t="s">
        <v>11</v>
      </c>
      <c r="B18" s="116">
        <v>780100</v>
      </c>
      <c r="C18" s="116">
        <v>336400</v>
      </c>
      <c r="D18" s="117">
        <v>43.120000000000005</v>
      </c>
      <c r="E18" s="116">
        <v>310600</v>
      </c>
      <c r="F18" s="116">
        <v>133100</v>
      </c>
    </row>
    <row r="19" spans="1:6">
      <c r="A19" s="153" t="s">
        <v>12</v>
      </c>
      <c r="B19" s="116">
        <v>432800</v>
      </c>
      <c r="C19" s="116">
        <v>207700</v>
      </c>
      <c r="D19" s="117">
        <v>48</v>
      </c>
      <c r="E19" s="116">
        <v>157500</v>
      </c>
      <c r="F19" s="116">
        <v>67500</v>
      </c>
    </row>
    <row r="20" spans="1:6">
      <c r="A20" s="153" t="s">
        <v>13</v>
      </c>
      <c r="B20" s="116">
        <v>210500</v>
      </c>
      <c r="C20" s="116">
        <v>101000</v>
      </c>
      <c r="D20" s="117">
        <v>48</v>
      </c>
      <c r="E20" s="116">
        <v>76600</v>
      </c>
      <c r="F20" s="116">
        <v>32800</v>
      </c>
    </row>
    <row r="21" spans="1:6">
      <c r="A21" s="154" t="s">
        <v>14</v>
      </c>
      <c r="B21" s="116">
        <v>1836300</v>
      </c>
      <c r="C21" s="116">
        <v>1110900</v>
      </c>
      <c r="D21" s="117">
        <v>60.5</v>
      </c>
      <c r="E21" s="116">
        <v>507700</v>
      </c>
      <c r="F21" s="116">
        <v>217600</v>
      </c>
    </row>
    <row r="22" spans="1:6">
      <c r="A22" s="154" t="s">
        <v>15</v>
      </c>
      <c r="B22" s="116">
        <v>1637900</v>
      </c>
      <c r="C22" s="116">
        <v>990900</v>
      </c>
      <c r="D22" s="117">
        <v>60.5</v>
      </c>
      <c r="E22" s="116">
        <v>452900</v>
      </c>
      <c r="F22" s="116">
        <v>194100</v>
      </c>
    </row>
    <row r="23" spans="1:6">
      <c r="A23" s="154" t="s">
        <v>16</v>
      </c>
      <c r="B23" s="116">
        <v>680200</v>
      </c>
      <c r="C23" s="116">
        <v>411500</v>
      </c>
      <c r="D23" s="117">
        <v>60.5</v>
      </c>
      <c r="E23" s="116">
        <v>188100</v>
      </c>
      <c r="F23" s="116">
        <v>80600</v>
      </c>
    </row>
    <row r="24" spans="1:6">
      <c r="A24" s="153" t="s">
        <v>17</v>
      </c>
      <c r="B24" s="116">
        <v>1103600</v>
      </c>
      <c r="C24" s="116">
        <v>667700</v>
      </c>
      <c r="D24" s="117">
        <v>60.5</v>
      </c>
      <c r="E24" s="116">
        <v>305100</v>
      </c>
      <c r="F24" s="116">
        <v>130800.00000000001</v>
      </c>
    </row>
    <row r="25" spans="1:6">
      <c r="A25" s="153" t="s">
        <v>18</v>
      </c>
      <c r="B25" s="116">
        <v>2212700</v>
      </c>
      <c r="C25" s="116">
        <v>1338700</v>
      </c>
      <c r="D25" s="117">
        <v>60.5</v>
      </c>
      <c r="E25" s="116">
        <v>611800</v>
      </c>
      <c r="F25" s="116">
        <v>262200</v>
      </c>
    </row>
    <row r="26" spans="1:6">
      <c r="A26" s="153" t="s">
        <v>19</v>
      </c>
      <c r="B26" s="116">
        <v>1308400</v>
      </c>
      <c r="C26" s="116">
        <v>628000</v>
      </c>
      <c r="D26" s="117">
        <v>48</v>
      </c>
      <c r="E26" s="116">
        <v>476300</v>
      </c>
      <c r="F26" s="116">
        <v>204100</v>
      </c>
    </row>
    <row r="27" spans="1:6">
      <c r="A27" s="153" t="s">
        <v>28</v>
      </c>
      <c r="B27" s="116">
        <v>100000</v>
      </c>
      <c r="C27" s="116">
        <v>45000</v>
      </c>
      <c r="D27" s="117">
        <v>45</v>
      </c>
      <c r="E27" s="116">
        <v>55000</v>
      </c>
      <c r="F27" s="116">
        <v>0</v>
      </c>
    </row>
    <row r="28" spans="1:6">
      <c r="A28" s="153" t="s">
        <v>49</v>
      </c>
      <c r="B28" s="116">
        <v>1640000</v>
      </c>
      <c r="C28" s="116">
        <v>738000</v>
      </c>
      <c r="D28" s="117">
        <v>45</v>
      </c>
      <c r="E28" s="116">
        <v>902000</v>
      </c>
      <c r="F28" s="116">
        <v>0</v>
      </c>
    </row>
    <row r="29" spans="1:6">
      <c r="A29" s="153" t="s">
        <v>50</v>
      </c>
      <c r="B29" s="116">
        <v>200000</v>
      </c>
      <c r="C29" s="116">
        <v>90000</v>
      </c>
      <c r="D29" s="117">
        <v>45</v>
      </c>
      <c r="E29" s="116">
        <v>110000</v>
      </c>
      <c r="F29" s="116">
        <v>0</v>
      </c>
    </row>
    <row r="30" spans="1:6">
      <c r="A30" s="153" t="s">
        <v>51</v>
      </c>
      <c r="B30" s="116">
        <v>300000</v>
      </c>
      <c r="C30" s="116">
        <v>135000</v>
      </c>
      <c r="D30" s="117">
        <v>45</v>
      </c>
      <c r="E30" s="116">
        <v>165000</v>
      </c>
      <c r="F30" s="116">
        <v>0</v>
      </c>
    </row>
    <row r="31" spans="1:6">
      <c r="A31" s="153"/>
      <c r="B31" s="118"/>
      <c r="C31" s="118"/>
      <c r="D31" s="119"/>
      <c r="E31" s="118"/>
      <c r="F31" s="118"/>
    </row>
    <row r="32" spans="1:6" s="36" customFormat="1" ht="18" customHeight="1">
      <c r="A32" s="159" t="s">
        <v>33</v>
      </c>
      <c r="B32" s="120">
        <v>20859600.000000004</v>
      </c>
      <c r="C32" s="120">
        <v>10429600</v>
      </c>
      <c r="D32" s="160">
        <v>49.999041208843877</v>
      </c>
      <c r="E32" s="120">
        <v>88626.641575136062</v>
      </c>
      <c r="F32" s="120">
        <v>87945.101803649392</v>
      </c>
    </row>
    <row r="33" spans="1:6" s="36" customFormat="1" ht="18" customHeight="1">
      <c r="A33" s="161"/>
      <c r="B33" s="121"/>
      <c r="C33" s="121"/>
      <c r="D33" s="162"/>
      <c r="E33" s="121"/>
      <c r="F33" s="121"/>
    </row>
    <row r="35" spans="1:6" ht="15">
      <c r="A35" s="46" t="s">
        <v>231</v>
      </c>
    </row>
    <row r="37" spans="1:6">
      <c r="A37" s="226" t="s">
        <v>232</v>
      </c>
      <c r="B37" s="226"/>
      <c r="C37" s="226"/>
      <c r="D37" s="226"/>
    </row>
  </sheetData>
  <mergeCells count="1">
    <mergeCell ref="A37:D37"/>
  </mergeCells>
  <pageMargins left="0.23622047244094491" right="0.23622047244094491" top="0" bottom="0.74803149606299213" header="0.31496062992125984" footer="0.31496062992125984"/>
  <pageSetup paperSize="256"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6"/>
  <sheetViews>
    <sheetView zoomScale="75" zoomScaleNormal="75" workbookViewId="0">
      <selection activeCell="Q52" sqref="Q52"/>
    </sheetView>
  </sheetViews>
  <sheetFormatPr defaultColWidth="8.85546875" defaultRowHeight="12.75"/>
  <cols>
    <col min="1" max="1" width="20.85546875" style="33" customWidth="1"/>
    <col min="2" max="2" width="9" style="43" bestFit="1" customWidth="1"/>
    <col min="3" max="3" width="10.140625" style="43" customWidth="1"/>
    <col min="4" max="4" width="8.7109375" style="43" bestFit="1" customWidth="1"/>
    <col min="5" max="5" width="11" style="43" bestFit="1" customWidth="1"/>
    <col min="6" max="6" width="8.7109375" style="43" bestFit="1" customWidth="1"/>
    <col min="7" max="7" width="11" style="43" bestFit="1" customWidth="1"/>
    <col min="8" max="8" width="10.7109375" style="43" bestFit="1" customWidth="1"/>
    <col min="9" max="9" width="11" style="43" bestFit="1" customWidth="1"/>
    <col min="10" max="10" width="7.5703125" style="43" bestFit="1" customWidth="1"/>
    <col min="11" max="11" width="10.42578125" style="43" customWidth="1"/>
    <col min="12" max="12" width="11" style="43" bestFit="1" customWidth="1"/>
    <col min="13" max="16384" width="8.85546875" style="33"/>
  </cols>
  <sheetData>
    <row r="1" spans="1:12" ht="15">
      <c r="A1" s="38" t="s">
        <v>237</v>
      </c>
    </row>
    <row r="2" spans="1:12">
      <c r="A2" s="38"/>
    </row>
    <row r="3" spans="1:12">
      <c r="A3" s="38"/>
      <c r="G3" s="41"/>
      <c r="H3" s="41"/>
      <c r="I3" s="41"/>
      <c r="J3" s="41"/>
      <c r="K3" s="41"/>
      <c r="L3" s="152" t="s">
        <v>244</v>
      </c>
    </row>
    <row r="4" spans="1:12" s="219" customFormat="1">
      <c r="A4" s="39" t="s">
        <v>43</v>
      </c>
      <c r="B4" s="40" t="s">
        <v>54</v>
      </c>
      <c r="C4" s="40" t="s">
        <v>55</v>
      </c>
      <c r="D4" s="40" t="s">
        <v>56</v>
      </c>
      <c r="E4" s="40" t="s">
        <v>57</v>
      </c>
      <c r="F4" s="40" t="s">
        <v>58</v>
      </c>
      <c r="G4" s="40" t="s">
        <v>59</v>
      </c>
      <c r="H4" s="40" t="s">
        <v>60</v>
      </c>
      <c r="I4" s="40" t="s">
        <v>61</v>
      </c>
      <c r="J4" s="40" t="s">
        <v>62</v>
      </c>
      <c r="K4" s="40" t="s">
        <v>63</v>
      </c>
      <c r="L4" s="40" t="s">
        <v>64</v>
      </c>
    </row>
    <row r="5" spans="1:12" s="219" customFormat="1">
      <c r="A5" s="41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</row>
    <row r="6" spans="1:12" s="34" customFormat="1">
      <c r="A6" s="153" t="s">
        <v>2</v>
      </c>
      <c r="B6" s="105">
        <v>44.5</v>
      </c>
      <c r="C6" s="105">
        <v>34.000006999999997</v>
      </c>
      <c r="D6" s="105">
        <v>30.7</v>
      </c>
      <c r="E6" s="105">
        <v>291</v>
      </c>
      <c r="F6" s="105">
        <v>10.5</v>
      </c>
      <c r="G6" s="106">
        <v>61</v>
      </c>
      <c r="H6" s="106">
        <v>89.13</v>
      </c>
      <c r="I6" s="106">
        <v>38.549999999999997</v>
      </c>
      <c r="J6" s="105">
        <v>0</v>
      </c>
      <c r="K6" s="106">
        <v>263.25361800000002</v>
      </c>
      <c r="L6" s="106">
        <v>25.5</v>
      </c>
    </row>
    <row r="7" spans="1:12" s="34" customFormat="1">
      <c r="A7" s="153" t="s">
        <v>25</v>
      </c>
      <c r="B7" s="105">
        <v>0.50003799999999998</v>
      </c>
      <c r="C7" s="105">
        <v>0</v>
      </c>
      <c r="D7" s="105">
        <v>2.0001320000000002</v>
      </c>
      <c r="E7" s="105">
        <v>26.601769000000001</v>
      </c>
      <c r="F7" s="105">
        <v>0</v>
      </c>
      <c r="G7" s="106">
        <v>4.3002859999999998</v>
      </c>
      <c r="H7" s="106">
        <v>7.6005029999999998</v>
      </c>
      <c r="I7" s="106">
        <v>4.8003200000000001</v>
      </c>
      <c r="J7" s="105">
        <v>0</v>
      </c>
      <c r="K7" s="106">
        <v>28.301878000000002</v>
      </c>
      <c r="L7" s="106">
        <v>2.2761529999999999</v>
      </c>
    </row>
    <row r="8" spans="1:12" s="34" customFormat="1">
      <c r="A8" s="153" t="s">
        <v>3</v>
      </c>
      <c r="B8" s="105">
        <v>9.75</v>
      </c>
      <c r="C8" s="105">
        <v>40.600919999999995</v>
      </c>
      <c r="D8" s="105">
        <v>5.75</v>
      </c>
      <c r="E8" s="105">
        <v>409</v>
      </c>
      <c r="F8" s="105">
        <v>0</v>
      </c>
      <c r="G8" s="106">
        <v>68.5</v>
      </c>
      <c r="H8" s="106">
        <v>52.5</v>
      </c>
      <c r="I8" s="106">
        <v>103.25</v>
      </c>
      <c r="J8" s="105">
        <v>0</v>
      </c>
      <c r="K8" s="106">
        <v>240.3</v>
      </c>
      <c r="L8" s="106">
        <v>38</v>
      </c>
    </row>
    <row r="9" spans="1:12" s="34" customFormat="1">
      <c r="A9" s="153" t="s">
        <v>7</v>
      </c>
      <c r="B9" s="105">
        <v>5.085</v>
      </c>
      <c r="C9" s="105">
        <v>15.845000000000001</v>
      </c>
      <c r="D9" s="105">
        <v>4.7450000000000001</v>
      </c>
      <c r="E9" s="105">
        <v>83.954999999999998</v>
      </c>
      <c r="F9" s="105">
        <v>6.33</v>
      </c>
      <c r="G9" s="106">
        <v>27.2</v>
      </c>
      <c r="H9" s="106">
        <v>21.19</v>
      </c>
      <c r="I9" s="106">
        <v>34.765000000000001</v>
      </c>
      <c r="J9" s="106">
        <v>1.29</v>
      </c>
      <c r="K9" s="106">
        <v>15</v>
      </c>
      <c r="L9" s="106">
        <v>12.085000000000001</v>
      </c>
    </row>
    <row r="10" spans="1:12" s="34" customFormat="1">
      <c r="A10" s="153" t="s">
        <v>4</v>
      </c>
      <c r="B10" s="105">
        <v>1.4</v>
      </c>
      <c r="C10" s="105">
        <v>0</v>
      </c>
      <c r="D10" s="105">
        <v>0</v>
      </c>
      <c r="E10" s="105">
        <v>48.006521999999997</v>
      </c>
      <c r="F10" s="105">
        <v>0</v>
      </c>
      <c r="G10" s="106">
        <v>25.720896</v>
      </c>
      <c r="H10" s="106">
        <v>18.779104</v>
      </c>
      <c r="I10" s="106">
        <v>22</v>
      </c>
      <c r="J10" s="105">
        <v>0</v>
      </c>
      <c r="K10" s="106">
        <v>100</v>
      </c>
      <c r="L10" s="106">
        <v>9</v>
      </c>
    </row>
    <row r="11" spans="1:12" s="34" customFormat="1">
      <c r="A11" s="153" t="s">
        <v>5</v>
      </c>
      <c r="B11" s="105">
        <v>2.5</v>
      </c>
      <c r="C11" s="105">
        <v>1.25</v>
      </c>
      <c r="D11" s="105">
        <v>0</v>
      </c>
      <c r="E11" s="105">
        <v>98.2</v>
      </c>
      <c r="F11" s="105">
        <v>0</v>
      </c>
      <c r="G11" s="106">
        <v>17</v>
      </c>
      <c r="H11" s="106">
        <v>16.471</v>
      </c>
      <c r="I11" s="106">
        <v>4.1500000000000004</v>
      </c>
      <c r="J11" s="105">
        <v>0</v>
      </c>
      <c r="K11" s="106">
        <v>51.3</v>
      </c>
      <c r="L11" s="106">
        <v>2.7</v>
      </c>
    </row>
    <row r="12" spans="1:12" s="34" customFormat="1">
      <c r="A12" s="153" t="s">
        <v>6</v>
      </c>
      <c r="B12" s="105">
        <v>23.191096000000002</v>
      </c>
      <c r="C12" s="105">
        <v>36.873839999999994</v>
      </c>
      <c r="D12" s="105">
        <v>17.857143000000001</v>
      </c>
      <c r="E12" s="105">
        <v>452.89239199999997</v>
      </c>
      <c r="F12" s="105">
        <v>8.1168829999999996</v>
      </c>
      <c r="G12" s="106">
        <v>135.72541699999999</v>
      </c>
      <c r="H12" s="106">
        <v>51.716141</v>
      </c>
      <c r="I12" s="106">
        <v>42.439703000000002</v>
      </c>
      <c r="J12" s="105">
        <v>0</v>
      </c>
      <c r="K12" s="106">
        <v>166.280148</v>
      </c>
      <c r="L12" s="106">
        <v>21.799628999999999</v>
      </c>
    </row>
    <row r="13" spans="1:12" s="34" customFormat="1">
      <c r="A13" s="153" t="s">
        <v>189</v>
      </c>
      <c r="B13" s="105">
        <v>5</v>
      </c>
      <c r="C13" s="105">
        <v>6.9</v>
      </c>
      <c r="D13" s="105">
        <v>3.4</v>
      </c>
      <c r="E13" s="105">
        <v>49.278559999999999</v>
      </c>
      <c r="F13" s="105">
        <v>0</v>
      </c>
      <c r="G13" s="106">
        <v>17.5184</v>
      </c>
      <c r="H13" s="106">
        <v>16.850000000000001</v>
      </c>
      <c r="I13" s="106">
        <v>24</v>
      </c>
      <c r="J13" s="106">
        <v>1</v>
      </c>
      <c r="K13" s="106">
        <v>29</v>
      </c>
      <c r="L13" s="106">
        <v>7</v>
      </c>
    </row>
    <row r="14" spans="1:12" s="34" customFormat="1">
      <c r="A14" s="153" t="s">
        <v>26</v>
      </c>
      <c r="B14" s="105">
        <v>21.745888000000001</v>
      </c>
      <c r="C14" s="105">
        <v>8.4368089999999984</v>
      </c>
      <c r="D14" s="105">
        <v>8.0657669999999992</v>
      </c>
      <c r="E14" s="105">
        <v>350.43589399999996</v>
      </c>
      <c r="F14" s="105">
        <v>39.842519999999993</v>
      </c>
      <c r="G14" s="106">
        <v>84.823827999999992</v>
      </c>
      <c r="H14" s="106">
        <v>69.312142999999992</v>
      </c>
      <c r="I14" s="106">
        <v>51.147999000000006</v>
      </c>
      <c r="J14" s="105">
        <v>0</v>
      </c>
      <c r="K14" s="106">
        <v>179.01372899999998</v>
      </c>
      <c r="L14" s="106">
        <v>100.559342</v>
      </c>
    </row>
    <row r="15" spans="1:12" s="34" customFormat="1">
      <c r="A15" s="153" t="s">
        <v>8</v>
      </c>
      <c r="B15" s="105">
        <v>8</v>
      </c>
      <c r="C15" s="105">
        <v>38</v>
      </c>
      <c r="D15" s="105">
        <v>4</v>
      </c>
      <c r="E15" s="105">
        <v>283.2</v>
      </c>
      <c r="F15" s="105">
        <v>30</v>
      </c>
      <c r="G15" s="106">
        <v>108</v>
      </c>
      <c r="H15" s="106">
        <v>41.8</v>
      </c>
      <c r="I15" s="106">
        <v>143</v>
      </c>
      <c r="J15" s="105">
        <v>0</v>
      </c>
      <c r="K15" s="106">
        <v>59</v>
      </c>
      <c r="L15" s="106">
        <v>129</v>
      </c>
    </row>
    <row r="16" spans="1:12" s="34" customFormat="1">
      <c r="A16" s="153" t="s">
        <v>9</v>
      </c>
      <c r="B16" s="105">
        <v>10.95</v>
      </c>
      <c r="C16" s="105">
        <v>19.3</v>
      </c>
      <c r="D16" s="105">
        <v>7.2</v>
      </c>
      <c r="E16" s="105">
        <v>203.2</v>
      </c>
      <c r="F16" s="105">
        <v>18</v>
      </c>
      <c r="G16" s="106">
        <v>35</v>
      </c>
      <c r="H16" s="106">
        <v>103.05635400000001</v>
      </c>
      <c r="I16" s="106">
        <v>80.400000000000006</v>
      </c>
      <c r="J16" s="105">
        <v>0</v>
      </c>
      <c r="K16" s="106">
        <v>141.5</v>
      </c>
      <c r="L16" s="106">
        <v>34.1</v>
      </c>
    </row>
    <row r="17" spans="1:12" s="34" customFormat="1">
      <c r="A17" s="153" t="s">
        <v>10</v>
      </c>
      <c r="B17" s="105">
        <v>10.6</v>
      </c>
      <c r="C17" s="105">
        <v>5</v>
      </c>
      <c r="D17" s="105">
        <v>11</v>
      </c>
      <c r="E17" s="105">
        <v>122.3</v>
      </c>
      <c r="F17" s="105">
        <v>13</v>
      </c>
      <c r="G17" s="106">
        <v>44.6</v>
      </c>
      <c r="H17" s="106">
        <v>29</v>
      </c>
      <c r="I17" s="106">
        <v>37</v>
      </c>
      <c r="J17" s="106">
        <v>2</v>
      </c>
      <c r="K17" s="106">
        <v>27.8</v>
      </c>
      <c r="L17" s="106">
        <v>80</v>
      </c>
    </row>
    <row r="18" spans="1:12">
      <c r="A18" s="153" t="s">
        <v>11</v>
      </c>
      <c r="B18" s="105">
        <v>6.6448919999999996</v>
      </c>
      <c r="C18" s="105">
        <v>13.669673000000001</v>
      </c>
      <c r="D18" s="105">
        <v>5.4395360000000004</v>
      </c>
      <c r="E18" s="105">
        <v>222.675377</v>
      </c>
      <c r="F18" s="105">
        <v>17.616679000000001</v>
      </c>
      <c r="G18" s="107">
        <v>114.753917</v>
      </c>
      <c r="H18" s="107">
        <v>61.359116</v>
      </c>
      <c r="I18" s="107">
        <v>22.480738000000002</v>
      </c>
      <c r="J18" s="107">
        <v>2.3797969999999999</v>
      </c>
      <c r="K18" s="107">
        <v>44.778351999999998</v>
      </c>
      <c r="L18" s="107">
        <v>113.89028200000001</v>
      </c>
    </row>
    <row r="19" spans="1:12">
      <c r="A19" s="153" t="s">
        <v>12</v>
      </c>
      <c r="B19" s="105">
        <v>4.6500000000000004</v>
      </c>
      <c r="C19" s="105">
        <v>5.15</v>
      </c>
      <c r="D19" s="105">
        <v>7</v>
      </c>
      <c r="E19" s="105">
        <v>126.1</v>
      </c>
      <c r="F19" s="105">
        <v>6</v>
      </c>
      <c r="G19" s="107">
        <v>53</v>
      </c>
      <c r="H19" s="107">
        <v>38.47</v>
      </c>
      <c r="I19" s="107">
        <v>13</v>
      </c>
      <c r="J19" s="105">
        <v>0</v>
      </c>
      <c r="K19" s="107">
        <v>55.916789999999999</v>
      </c>
      <c r="L19" s="107">
        <v>30</v>
      </c>
    </row>
    <row r="20" spans="1:12">
      <c r="A20" s="153" t="s">
        <v>13</v>
      </c>
      <c r="B20" s="105">
        <v>7.5</v>
      </c>
      <c r="C20" s="105">
        <v>6.5</v>
      </c>
      <c r="D20" s="105">
        <v>2</v>
      </c>
      <c r="E20" s="105">
        <v>54</v>
      </c>
      <c r="F20" s="105">
        <v>0</v>
      </c>
      <c r="G20" s="107">
        <v>10</v>
      </c>
      <c r="H20" s="107">
        <v>30</v>
      </c>
      <c r="I20" s="107">
        <v>12</v>
      </c>
      <c r="J20" s="105">
        <v>0</v>
      </c>
      <c r="K20" s="107">
        <v>14</v>
      </c>
      <c r="L20" s="107">
        <v>18</v>
      </c>
    </row>
    <row r="21" spans="1:12">
      <c r="A21" s="154" t="s">
        <v>14</v>
      </c>
      <c r="B21" s="105">
        <v>29</v>
      </c>
      <c r="C21" s="105">
        <v>14</v>
      </c>
      <c r="D21" s="105">
        <v>8</v>
      </c>
      <c r="E21" s="105">
        <v>569</v>
      </c>
      <c r="F21" s="105">
        <v>10.5</v>
      </c>
      <c r="G21" s="107">
        <v>165</v>
      </c>
      <c r="H21" s="107">
        <v>153</v>
      </c>
      <c r="I21" s="107">
        <v>173.14</v>
      </c>
      <c r="J21" s="107">
        <v>5</v>
      </c>
      <c r="K21" s="107">
        <v>225</v>
      </c>
      <c r="L21" s="107">
        <v>35</v>
      </c>
    </row>
    <row r="22" spans="1:12">
      <c r="A22" s="154" t="s">
        <v>15</v>
      </c>
      <c r="B22" s="105">
        <v>25</v>
      </c>
      <c r="C22" s="105">
        <v>33</v>
      </c>
      <c r="D22" s="105">
        <v>18</v>
      </c>
      <c r="E22" s="105">
        <v>535</v>
      </c>
      <c r="F22" s="105">
        <v>20</v>
      </c>
      <c r="G22" s="107">
        <v>170</v>
      </c>
      <c r="H22" s="107">
        <v>20</v>
      </c>
      <c r="I22" s="107">
        <v>110</v>
      </c>
      <c r="J22" s="107">
        <v>5</v>
      </c>
      <c r="K22" s="107">
        <v>233</v>
      </c>
      <c r="L22" s="107">
        <v>208</v>
      </c>
    </row>
    <row r="23" spans="1:12">
      <c r="A23" s="154" t="s">
        <v>16</v>
      </c>
      <c r="B23" s="105">
        <v>9.0909099999999992</v>
      </c>
      <c r="C23" s="105">
        <v>3.8016520000000003</v>
      </c>
      <c r="D23" s="105">
        <v>5.7851239999999997</v>
      </c>
      <c r="E23" s="105">
        <v>148.12490199999999</v>
      </c>
      <c r="F23" s="105">
        <v>11.570247999999999</v>
      </c>
      <c r="G23" s="107">
        <v>57.851239</v>
      </c>
      <c r="H23" s="107">
        <v>46.897196999999998</v>
      </c>
      <c r="I23" s="107">
        <v>90.762297000000004</v>
      </c>
      <c r="J23" s="107">
        <v>1.6528929999999999</v>
      </c>
      <c r="K23" s="107">
        <v>82.018810999999999</v>
      </c>
      <c r="L23" s="107">
        <v>87.310017000000002</v>
      </c>
    </row>
    <row r="24" spans="1:12">
      <c r="A24" s="153" t="s">
        <v>17</v>
      </c>
      <c r="B24" s="105">
        <v>7.76</v>
      </c>
      <c r="C24" s="105">
        <v>18.347089</v>
      </c>
      <c r="D24" s="105">
        <v>25.8</v>
      </c>
      <c r="E24" s="105">
        <v>230.35360299999999</v>
      </c>
      <c r="F24" s="105">
        <v>0.24</v>
      </c>
      <c r="G24" s="107">
        <v>78.506242999999998</v>
      </c>
      <c r="H24" s="107">
        <v>44.05</v>
      </c>
      <c r="I24" s="107">
        <v>100.66117</v>
      </c>
      <c r="J24" s="105">
        <v>0</v>
      </c>
      <c r="K24" s="107">
        <v>77.685949999999991</v>
      </c>
      <c r="L24" s="107">
        <v>239.83471</v>
      </c>
    </row>
    <row r="25" spans="1:12">
      <c r="A25" s="153" t="s">
        <v>18</v>
      </c>
      <c r="B25" s="105">
        <v>9</v>
      </c>
      <c r="C25" s="105">
        <v>6.7</v>
      </c>
      <c r="D25" s="105">
        <v>11</v>
      </c>
      <c r="E25" s="105">
        <v>712</v>
      </c>
      <c r="F25" s="105">
        <v>12.5</v>
      </c>
      <c r="G25" s="107">
        <v>244.7</v>
      </c>
      <c r="H25" s="107">
        <v>38.1</v>
      </c>
      <c r="I25" s="107">
        <v>202.15</v>
      </c>
      <c r="J25" s="105">
        <v>0</v>
      </c>
      <c r="K25" s="107">
        <v>226</v>
      </c>
      <c r="L25" s="107">
        <v>417</v>
      </c>
    </row>
    <row r="26" spans="1:12">
      <c r="A26" s="153" t="s">
        <v>19</v>
      </c>
      <c r="B26" s="105">
        <v>3</v>
      </c>
      <c r="C26" s="105">
        <v>15.75</v>
      </c>
      <c r="D26" s="105">
        <v>5</v>
      </c>
      <c r="E26" s="105">
        <v>259.8</v>
      </c>
      <c r="F26" s="105">
        <v>15</v>
      </c>
      <c r="G26" s="107">
        <v>80</v>
      </c>
      <c r="H26" s="107">
        <v>63.268875000000001</v>
      </c>
      <c r="I26" s="107">
        <v>41</v>
      </c>
      <c r="J26" s="107">
        <v>5</v>
      </c>
      <c r="K26" s="107">
        <v>163.25</v>
      </c>
      <c r="L26" s="107">
        <v>78.25</v>
      </c>
    </row>
    <row r="27" spans="1:12">
      <c r="A27" s="153" t="s">
        <v>53</v>
      </c>
      <c r="B27" s="105">
        <v>0</v>
      </c>
      <c r="C27" s="105">
        <v>0</v>
      </c>
      <c r="D27" s="105">
        <v>0</v>
      </c>
      <c r="E27" s="105">
        <v>291</v>
      </c>
      <c r="F27" s="105">
        <v>0</v>
      </c>
      <c r="G27" s="105">
        <v>0</v>
      </c>
      <c r="H27" s="105">
        <v>0</v>
      </c>
      <c r="I27" s="105">
        <v>0</v>
      </c>
      <c r="J27" s="105">
        <v>0</v>
      </c>
      <c r="K27" s="107">
        <v>100.8</v>
      </c>
      <c r="L27" s="105">
        <v>0</v>
      </c>
    </row>
    <row r="28" spans="1:12">
      <c r="A28" s="154" t="s">
        <v>28</v>
      </c>
      <c r="B28" s="108">
        <v>0</v>
      </c>
      <c r="C28" s="108">
        <v>0</v>
      </c>
      <c r="D28" s="108">
        <v>0</v>
      </c>
      <c r="E28" s="108">
        <v>0</v>
      </c>
      <c r="F28" s="108">
        <v>0</v>
      </c>
      <c r="G28" s="108">
        <v>0</v>
      </c>
      <c r="H28" s="108">
        <v>0</v>
      </c>
      <c r="I28" s="108">
        <v>0</v>
      </c>
      <c r="J28" s="108">
        <v>0</v>
      </c>
      <c r="K28" s="108">
        <v>0</v>
      </c>
      <c r="L28" s="108">
        <v>0</v>
      </c>
    </row>
    <row r="29" spans="1:12" s="110" customFormat="1" ht="18" customHeight="1">
      <c r="A29" s="155" t="s">
        <v>33</v>
      </c>
      <c r="B29" s="109">
        <v>244.86782399999998</v>
      </c>
      <c r="C29" s="109">
        <v>323.12498999999997</v>
      </c>
      <c r="D29" s="109">
        <v>182.74270199999998</v>
      </c>
      <c r="E29" s="109">
        <v>5566.1240190000008</v>
      </c>
      <c r="F29" s="109">
        <v>219.21633</v>
      </c>
      <c r="G29" s="109">
        <v>1603.2002259999999</v>
      </c>
      <c r="H29" s="109">
        <v>1012.550433</v>
      </c>
      <c r="I29" s="109">
        <v>1350.6972269999999</v>
      </c>
      <c r="J29" s="109">
        <v>23.322689999999998</v>
      </c>
      <c r="K29" s="109">
        <v>2523.1992760000003</v>
      </c>
      <c r="L29" s="109">
        <v>1689.3051329999998</v>
      </c>
    </row>
    <row r="30" spans="1:12" s="110" customFormat="1" ht="18" customHeight="1">
      <c r="A30" s="156"/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</row>
    <row r="32" spans="1:12" ht="15">
      <c r="A32" s="38" t="s">
        <v>243</v>
      </c>
    </row>
    <row r="33" spans="1:11">
      <c r="A33" s="38"/>
    </row>
    <row r="34" spans="1:11">
      <c r="K34" s="157" t="s">
        <v>244</v>
      </c>
    </row>
    <row r="35" spans="1:11">
      <c r="A35" s="39" t="s">
        <v>43</v>
      </c>
      <c r="B35" s="40" t="s">
        <v>65</v>
      </c>
      <c r="C35" s="40" t="s">
        <v>66</v>
      </c>
      <c r="D35" s="40" t="s">
        <v>67</v>
      </c>
      <c r="E35" s="40" t="s">
        <v>68</v>
      </c>
      <c r="F35" s="40" t="s">
        <v>69</v>
      </c>
      <c r="G35" s="40" t="s">
        <v>70</v>
      </c>
      <c r="H35" s="40" t="s">
        <v>71</v>
      </c>
      <c r="I35" s="40" t="s">
        <v>72</v>
      </c>
      <c r="J35" s="40" t="s">
        <v>52</v>
      </c>
      <c r="K35" s="40" t="s">
        <v>33</v>
      </c>
    </row>
    <row r="36" spans="1:11">
      <c r="A36" s="41"/>
      <c r="B36" s="112"/>
      <c r="C36" s="112"/>
      <c r="D36" s="112"/>
      <c r="E36" s="112"/>
      <c r="F36" s="112"/>
      <c r="G36" s="112"/>
      <c r="H36" s="112"/>
      <c r="I36" s="112"/>
      <c r="J36" s="112"/>
      <c r="K36" s="112"/>
    </row>
    <row r="37" spans="1:11">
      <c r="A37" s="153" t="s">
        <v>2</v>
      </c>
      <c r="B37" s="106">
        <v>4.8</v>
      </c>
      <c r="C37" s="106">
        <v>60</v>
      </c>
      <c r="D37" s="105">
        <v>0</v>
      </c>
      <c r="E37" s="106">
        <v>3.25</v>
      </c>
      <c r="F37" s="106">
        <v>35.150000999999996</v>
      </c>
      <c r="G37" s="105">
        <v>0</v>
      </c>
      <c r="H37" s="106">
        <v>66.319999999999993</v>
      </c>
      <c r="I37" s="106">
        <v>34.799999999999997</v>
      </c>
      <c r="J37" s="106">
        <v>0.60064899999999999</v>
      </c>
      <c r="K37" s="106">
        <v>1093.054275</v>
      </c>
    </row>
    <row r="38" spans="1:11">
      <c r="A38" s="153" t="s">
        <v>25</v>
      </c>
      <c r="B38" s="106">
        <v>0.80005300000000001</v>
      </c>
      <c r="C38" s="106">
        <v>43.202869</v>
      </c>
      <c r="D38" s="106">
        <v>8.0005310000000005</v>
      </c>
      <c r="E38" s="105">
        <v>0</v>
      </c>
      <c r="F38" s="106">
        <v>0.75004899999999997</v>
      </c>
      <c r="G38" s="105">
        <v>0</v>
      </c>
      <c r="H38" s="106">
        <v>7.7005080000000001</v>
      </c>
      <c r="I38" s="106">
        <v>1.130074</v>
      </c>
      <c r="J38" s="105">
        <v>0</v>
      </c>
      <c r="K38" s="106">
        <v>137.96516299999999</v>
      </c>
    </row>
    <row r="39" spans="1:11">
      <c r="A39" s="153" t="s">
        <v>3</v>
      </c>
      <c r="B39" s="106">
        <v>3</v>
      </c>
      <c r="C39" s="106">
        <v>78</v>
      </c>
      <c r="D39" s="105">
        <v>0</v>
      </c>
      <c r="E39" s="105">
        <v>0</v>
      </c>
      <c r="F39" s="106">
        <v>17.25</v>
      </c>
      <c r="G39" s="105">
        <v>0</v>
      </c>
      <c r="H39" s="106">
        <v>66</v>
      </c>
      <c r="I39" s="106">
        <v>25.246103999999999</v>
      </c>
      <c r="J39" s="105">
        <v>0</v>
      </c>
      <c r="K39" s="106">
        <v>1157.1470239999999</v>
      </c>
    </row>
    <row r="40" spans="1:11">
      <c r="A40" s="153" t="s">
        <v>7</v>
      </c>
      <c r="B40" s="106">
        <v>6.02</v>
      </c>
      <c r="C40" s="106">
        <v>30.17</v>
      </c>
      <c r="D40" s="106">
        <v>2.48</v>
      </c>
      <c r="E40" s="105">
        <v>0</v>
      </c>
      <c r="F40" s="106">
        <v>11.815</v>
      </c>
      <c r="G40" s="105">
        <v>0</v>
      </c>
      <c r="H40" s="106">
        <v>24.89</v>
      </c>
      <c r="I40" s="106">
        <v>10.743701999999999</v>
      </c>
      <c r="J40" s="106">
        <v>0.1</v>
      </c>
      <c r="K40" s="106">
        <v>313.70870200000002</v>
      </c>
    </row>
    <row r="41" spans="1:11">
      <c r="A41" s="153" t="s">
        <v>4</v>
      </c>
      <c r="B41" s="105">
        <v>0</v>
      </c>
      <c r="C41" s="106">
        <v>117</v>
      </c>
      <c r="D41" s="105">
        <v>0</v>
      </c>
      <c r="E41" s="105">
        <v>0</v>
      </c>
      <c r="F41" s="106">
        <v>1.8</v>
      </c>
      <c r="G41" s="105">
        <v>0</v>
      </c>
      <c r="H41" s="106">
        <v>20.298857999999999</v>
      </c>
      <c r="I41" s="106">
        <v>2.4</v>
      </c>
      <c r="J41" s="105">
        <v>0</v>
      </c>
      <c r="K41" s="106">
        <v>366.40537999999998</v>
      </c>
    </row>
    <row r="42" spans="1:11">
      <c r="A42" s="153" t="s">
        <v>5</v>
      </c>
      <c r="B42" s="105">
        <v>0</v>
      </c>
      <c r="C42" s="106">
        <v>73.214450999999997</v>
      </c>
      <c r="D42" s="105">
        <v>0</v>
      </c>
      <c r="E42" s="105">
        <v>0</v>
      </c>
      <c r="F42" s="106">
        <v>5.835</v>
      </c>
      <c r="G42" s="105">
        <v>0</v>
      </c>
      <c r="H42" s="106">
        <v>18</v>
      </c>
      <c r="I42" s="106">
        <v>5</v>
      </c>
      <c r="J42" s="105">
        <v>0</v>
      </c>
      <c r="K42" s="106">
        <v>295.620451</v>
      </c>
    </row>
    <row r="43" spans="1:11">
      <c r="A43" s="153" t="s">
        <v>6</v>
      </c>
      <c r="B43" s="105">
        <v>0</v>
      </c>
      <c r="C43" s="106">
        <v>120.12987</v>
      </c>
      <c r="D43" s="106">
        <v>1.1595550000000001</v>
      </c>
      <c r="E43" s="105">
        <v>0</v>
      </c>
      <c r="F43" s="106">
        <v>27.829312999999999</v>
      </c>
      <c r="G43" s="105">
        <v>0</v>
      </c>
      <c r="H43" s="106">
        <v>71.428572000000003</v>
      </c>
      <c r="I43" s="106">
        <v>16.880796999999998</v>
      </c>
      <c r="J43" s="105">
        <v>0</v>
      </c>
      <c r="K43" s="106">
        <v>1194.3204990000002</v>
      </c>
    </row>
    <row r="44" spans="1:11">
      <c r="A44" s="153" t="s">
        <v>189</v>
      </c>
      <c r="B44" s="106">
        <v>1.5</v>
      </c>
      <c r="C44" s="106">
        <v>40</v>
      </c>
      <c r="D44" s="106">
        <v>1</v>
      </c>
      <c r="E44" s="105">
        <v>0</v>
      </c>
      <c r="F44" s="106">
        <v>13.731200000000001</v>
      </c>
      <c r="G44" s="105">
        <v>0</v>
      </c>
      <c r="H44" s="106">
        <v>20.440000000000001</v>
      </c>
      <c r="I44" s="106">
        <v>10.141725000000001</v>
      </c>
      <c r="J44" s="105">
        <v>0</v>
      </c>
      <c r="K44" s="106">
        <v>246.759885</v>
      </c>
    </row>
    <row r="45" spans="1:11">
      <c r="A45" s="153" t="s">
        <v>26</v>
      </c>
      <c r="B45" s="106">
        <v>8.3565540000000009</v>
      </c>
      <c r="C45" s="106">
        <v>89.872377999999998</v>
      </c>
      <c r="D45" s="106">
        <v>10.5</v>
      </c>
      <c r="E45" s="105">
        <v>0</v>
      </c>
      <c r="F45" s="106">
        <v>60.117967999999998</v>
      </c>
      <c r="G45" s="105">
        <v>0</v>
      </c>
      <c r="H45" s="106">
        <v>66.397797999999995</v>
      </c>
      <c r="I45" s="106">
        <v>24.851348000000002</v>
      </c>
      <c r="J45" s="105">
        <v>0</v>
      </c>
      <c r="K45" s="106">
        <v>1173.479965</v>
      </c>
    </row>
    <row r="46" spans="1:11">
      <c r="A46" s="153" t="s">
        <v>8</v>
      </c>
      <c r="B46" s="105">
        <v>0</v>
      </c>
      <c r="C46" s="106">
        <v>10</v>
      </c>
      <c r="D46" s="105">
        <v>0</v>
      </c>
      <c r="E46" s="106">
        <v>0.39200000000000002</v>
      </c>
      <c r="F46" s="106">
        <v>35</v>
      </c>
      <c r="G46" s="105">
        <v>0</v>
      </c>
      <c r="H46" s="106">
        <v>58</v>
      </c>
      <c r="I46" s="106">
        <v>13.049375</v>
      </c>
      <c r="J46" s="106">
        <v>1.4</v>
      </c>
      <c r="K46" s="106">
        <v>961.84137499999997</v>
      </c>
    </row>
    <row r="47" spans="1:11">
      <c r="A47" s="153" t="s">
        <v>9</v>
      </c>
      <c r="B47" s="106">
        <v>8</v>
      </c>
      <c r="C47" s="106">
        <v>63</v>
      </c>
      <c r="D47" s="106">
        <v>5.4</v>
      </c>
      <c r="E47" s="106">
        <v>5</v>
      </c>
      <c r="F47" s="106">
        <v>68.3</v>
      </c>
      <c r="G47" s="105">
        <v>0</v>
      </c>
      <c r="H47" s="106">
        <v>48.6</v>
      </c>
      <c r="I47" s="106">
        <v>11.338340000000001</v>
      </c>
      <c r="J47" s="105">
        <v>0</v>
      </c>
      <c r="K47" s="106">
        <v>862.344694</v>
      </c>
    </row>
    <row r="48" spans="1:11">
      <c r="A48" s="153" t="s">
        <v>10</v>
      </c>
      <c r="B48" s="106">
        <v>4.5</v>
      </c>
      <c r="C48" s="106">
        <v>43</v>
      </c>
      <c r="D48" s="106">
        <v>5</v>
      </c>
      <c r="E48" s="106">
        <v>1</v>
      </c>
      <c r="F48" s="106">
        <v>26.601503000000001</v>
      </c>
      <c r="G48" s="105">
        <v>0</v>
      </c>
      <c r="H48" s="106">
        <v>60.56</v>
      </c>
      <c r="I48" s="106">
        <v>15</v>
      </c>
      <c r="J48" s="105">
        <v>0</v>
      </c>
      <c r="K48" s="106">
        <v>537.96150299999999</v>
      </c>
    </row>
    <row r="49" spans="1:12">
      <c r="A49" s="153" t="s">
        <v>11</v>
      </c>
      <c r="B49" s="105">
        <v>0</v>
      </c>
      <c r="C49" s="107">
        <v>43.630061000000005</v>
      </c>
      <c r="D49" s="107">
        <v>13.00389</v>
      </c>
      <c r="E49" s="105">
        <v>0</v>
      </c>
      <c r="F49" s="107">
        <v>24.999293000000002</v>
      </c>
      <c r="G49" s="105">
        <v>0</v>
      </c>
      <c r="H49" s="107">
        <v>70.021230000000003</v>
      </c>
      <c r="I49" s="107">
        <v>19.316533</v>
      </c>
      <c r="J49" s="105">
        <v>0</v>
      </c>
      <c r="K49" s="107">
        <v>796.65936600000009</v>
      </c>
    </row>
    <row r="50" spans="1:12">
      <c r="A50" s="153" t="s">
        <v>12</v>
      </c>
      <c r="B50" s="105">
        <v>0</v>
      </c>
      <c r="C50" s="107">
        <v>40</v>
      </c>
      <c r="D50" s="105">
        <v>0</v>
      </c>
      <c r="E50" s="105">
        <v>0</v>
      </c>
      <c r="F50" s="107">
        <v>14.4</v>
      </c>
      <c r="G50" s="105">
        <v>0</v>
      </c>
      <c r="H50" s="107">
        <v>24</v>
      </c>
      <c r="I50" s="107">
        <v>14.824044000000001</v>
      </c>
      <c r="J50" s="107">
        <v>0.28499999999999998</v>
      </c>
      <c r="K50" s="107">
        <v>432.79583399999996</v>
      </c>
    </row>
    <row r="51" spans="1:12">
      <c r="A51" s="153" t="s">
        <v>13</v>
      </c>
      <c r="B51" s="105">
        <v>0</v>
      </c>
      <c r="C51" s="107">
        <v>23.8</v>
      </c>
      <c r="D51" s="105">
        <v>0</v>
      </c>
      <c r="E51" s="105">
        <v>0</v>
      </c>
      <c r="F51" s="107">
        <v>11</v>
      </c>
      <c r="G51" s="105">
        <v>0</v>
      </c>
      <c r="H51" s="107">
        <v>11.7</v>
      </c>
      <c r="I51" s="107">
        <v>7</v>
      </c>
      <c r="J51" s="107">
        <v>1.96875</v>
      </c>
      <c r="K51" s="107">
        <v>209.46875</v>
      </c>
    </row>
    <row r="52" spans="1:12">
      <c r="A52" s="154" t="s">
        <v>14</v>
      </c>
      <c r="B52" s="105">
        <v>0</v>
      </c>
      <c r="C52" s="107">
        <v>220.416</v>
      </c>
      <c r="D52" s="107">
        <v>2</v>
      </c>
      <c r="E52" s="107">
        <v>33</v>
      </c>
      <c r="F52" s="107">
        <v>57.5</v>
      </c>
      <c r="G52" s="105">
        <v>0</v>
      </c>
      <c r="H52" s="107">
        <v>101.77855700000001</v>
      </c>
      <c r="I52" s="107">
        <v>32</v>
      </c>
      <c r="J52" s="107">
        <v>2.9616410000000002</v>
      </c>
      <c r="K52" s="107">
        <v>1836.296198</v>
      </c>
    </row>
    <row r="53" spans="1:12">
      <c r="A53" s="154" t="s">
        <v>15</v>
      </c>
      <c r="B53" s="105">
        <v>0</v>
      </c>
      <c r="C53" s="105">
        <v>0</v>
      </c>
      <c r="D53" s="105">
        <v>0</v>
      </c>
      <c r="E53" s="105">
        <v>0</v>
      </c>
      <c r="F53" s="107">
        <v>65</v>
      </c>
      <c r="G53" s="105">
        <v>0</v>
      </c>
      <c r="H53" s="107">
        <v>158</v>
      </c>
      <c r="I53" s="107">
        <v>37.880991740000006</v>
      </c>
      <c r="J53" s="105">
        <v>0</v>
      </c>
      <c r="K53" s="107">
        <v>1637.8809917399999</v>
      </c>
    </row>
    <row r="54" spans="1:12">
      <c r="A54" s="154" t="s">
        <v>16</v>
      </c>
      <c r="B54" s="107">
        <v>25.785125000000001</v>
      </c>
      <c r="C54" s="107">
        <v>28.264462999999999</v>
      </c>
      <c r="D54" s="105">
        <v>0</v>
      </c>
      <c r="E54" s="105">
        <v>0</v>
      </c>
      <c r="F54" s="107">
        <v>20.247933</v>
      </c>
      <c r="G54" s="105">
        <v>0</v>
      </c>
      <c r="H54" s="107">
        <v>37.699359999999999</v>
      </c>
      <c r="I54" s="107">
        <v>23.298131000000001</v>
      </c>
      <c r="J54" s="105">
        <v>0</v>
      </c>
      <c r="K54" s="107">
        <v>680.160302</v>
      </c>
    </row>
    <row r="55" spans="1:12">
      <c r="A55" s="153" t="s">
        <v>17</v>
      </c>
      <c r="B55" s="105">
        <v>0</v>
      </c>
      <c r="C55" s="107">
        <v>74.7</v>
      </c>
      <c r="D55" s="107">
        <v>28.347110000000001</v>
      </c>
      <c r="E55" s="105">
        <v>0</v>
      </c>
      <c r="F55" s="107">
        <v>86.132714000000007</v>
      </c>
      <c r="G55" s="105">
        <v>0</v>
      </c>
      <c r="H55" s="107">
        <v>66.349999999999994</v>
      </c>
      <c r="I55" s="107">
        <v>24.793388</v>
      </c>
      <c r="J55" s="105">
        <v>0</v>
      </c>
      <c r="K55" s="107">
        <v>1103.5619769999998</v>
      </c>
    </row>
    <row r="56" spans="1:12">
      <c r="A56" s="153" t="s">
        <v>18</v>
      </c>
      <c r="B56" s="107">
        <v>42</v>
      </c>
      <c r="C56" s="107">
        <v>102.4</v>
      </c>
      <c r="D56" s="105">
        <v>0</v>
      </c>
      <c r="E56" s="107">
        <v>4</v>
      </c>
      <c r="F56" s="107">
        <v>41.16</v>
      </c>
      <c r="G56" s="105">
        <v>0</v>
      </c>
      <c r="H56" s="107">
        <v>122.65</v>
      </c>
      <c r="I56" s="107">
        <v>21.187107000000001</v>
      </c>
      <c r="J56" s="105">
        <v>0</v>
      </c>
      <c r="K56" s="107">
        <v>2212.5471069999999</v>
      </c>
    </row>
    <row r="57" spans="1:12">
      <c r="A57" s="153" t="s">
        <v>19</v>
      </c>
      <c r="B57" s="105">
        <v>0</v>
      </c>
      <c r="C57" s="107">
        <v>230</v>
      </c>
      <c r="D57" s="107">
        <v>225.63821999999999</v>
      </c>
      <c r="E57" s="107">
        <v>5</v>
      </c>
      <c r="F57" s="107">
        <v>31.6</v>
      </c>
      <c r="G57" s="105">
        <v>0</v>
      </c>
      <c r="H57" s="107">
        <v>76.599999999999994</v>
      </c>
      <c r="I57" s="107">
        <v>9.9991460000000014</v>
      </c>
      <c r="J57" s="105">
        <v>0</v>
      </c>
      <c r="K57" s="107">
        <v>1308.1562409999999</v>
      </c>
    </row>
    <row r="58" spans="1:12">
      <c r="A58" s="153" t="s">
        <v>53</v>
      </c>
      <c r="B58" s="105">
        <v>0</v>
      </c>
      <c r="C58" s="105">
        <v>0</v>
      </c>
      <c r="D58" s="105">
        <v>0</v>
      </c>
      <c r="E58" s="105">
        <v>0</v>
      </c>
      <c r="F58" s="107">
        <v>93.2</v>
      </c>
      <c r="G58" s="107">
        <v>1590.8</v>
      </c>
      <c r="H58" s="105">
        <v>0</v>
      </c>
      <c r="I58" s="113">
        <v>64.2</v>
      </c>
      <c r="J58" s="105">
        <v>0</v>
      </c>
      <c r="K58" s="113">
        <v>2140</v>
      </c>
    </row>
    <row r="59" spans="1:12">
      <c r="A59" s="154" t="s">
        <v>28</v>
      </c>
      <c r="B59" s="108">
        <v>0</v>
      </c>
      <c r="C59" s="108">
        <v>0</v>
      </c>
      <c r="D59" s="108">
        <v>0</v>
      </c>
      <c r="E59" s="108">
        <v>0</v>
      </c>
      <c r="F59" s="108">
        <v>0</v>
      </c>
      <c r="G59" s="108">
        <v>0</v>
      </c>
      <c r="H59" s="108">
        <v>0</v>
      </c>
      <c r="I59" s="114">
        <v>115</v>
      </c>
      <c r="J59" s="108">
        <v>0</v>
      </c>
      <c r="K59" s="114">
        <v>115</v>
      </c>
    </row>
    <row r="60" spans="1:12">
      <c r="A60" s="155" t="s">
        <v>33</v>
      </c>
      <c r="B60" s="109">
        <v>104.76173200000001</v>
      </c>
      <c r="C60" s="109">
        <v>1530.8000919999999</v>
      </c>
      <c r="D60" s="109">
        <v>302.52930599999996</v>
      </c>
      <c r="E60" s="109">
        <v>51.642000000000003</v>
      </c>
      <c r="F60" s="109">
        <v>749.41997400000002</v>
      </c>
      <c r="G60" s="109">
        <v>1590.8</v>
      </c>
      <c r="H60" s="109">
        <v>1197.4348829999999</v>
      </c>
      <c r="I60" s="109">
        <v>540.08080573999996</v>
      </c>
      <c r="J60" s="109">
        <v>7.3160400000000001</v>
      </c>
      <c r="K60" s="109">
        <v>0</v>
      </c>
    </row>
    <row r="61" spans="1:12">
      <c r="A61" s="158"/>
      <c r="B61" s="115"/>
      <c r="C61" s="115"/>
      <c r="D61" s="115"/>
      <c r="E61" s="115"/>
      <c r="F61" s="115"/>
      <c r="G61" s="115"/>
      <c r="H61" s="115"/>
      <c r="I61" s="115"/>
      <c r="J61" s="115"/>
      <c r="K61" s="115"/>
    </row>
    <row r="63" spans="1:12" ht="110.25" customHeight="1">
      <c r="A63" s="229" t="s">
        <v>236</v>
      </c>
      <c r="B63" s="229"/>
      <c r="C63" s="229"/>
      <c r="D63" s="229"/>
      <c r="E63" s="229"/>
      <c r="F63" s="229"/>
      <c r="G63" s="229"/>
      <c r="H63" s="229"/>
      <c r="I63" s="229"/>
      <c r="J63" s="229"/>
      <c r="K63" s="229"/>
    </row>
    <row r="64" spans="1:12" s="43" customFormat="1" ht="14.25" customHeight="1">
      <c r="A64" s="226" t="s">
        <v>232</v>
      </c>
      <c r="B64" s="226"/>
      <c r="C64" s="226"/>
      <c r="D64" s="226"/>
      <c r="L64" s="37"/>
    </row>
    <row r="65" spans="2:11">
      <c r="B65" s="33"/>
      <c r="C65" s="33"/>
      <c r="D65" s="33"/>
    </row>
    <row r="66" spans="2:11">
      <c r="B66" s="33"/>
      <c r="C66" s="33"/>
      <c r="D66" s="33"/>
      <c r="E66" s="33"/>
      <c r="F66" s="33"/>
      <c r="G66" s="33"/>
      <c r="H66" s="33"/>
      <c r="I66" s="33"/>
      <c r="J66" s="33"/>
      <c r="K66" s="33"/>
    </row>
  </sheetData>
  <mergeCells count="2">
    <mergeCell ref="A64:D64"/>
    <mergeCell ref="A63:K63"/>
  </mergeCells>
  <pageMargins left="0.23622047244094491" right="0.23622047244094491" top="0" bottom="0.74803149606299213" header="0.31496062992125984" footer="0.31496062992125984"/>
  <pageSetup paperSize="9" scale="77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zoomScale="75" zoomScaleNormal="75" workbookViewId="0">
      <selection activeCell="Q52" sqref="Q52"/>
    </sheetView>
  </sheetViews>
  <sheetFormatPr defaultColWidth="9.140625" defaultRowHeight="12.75"/>
  <cols>
    <col min="1" max="5" width="25.140625" style="2" customWidth="1"/>
    <col min="6" max="16384" width="9.140625" style="2"/>
  </cols>
  <sheetData>
    <row r="1" spans="1:5">
      <c r="A1" s="38" t="s">
        <v>176</v>
      </c>
      <c r="B1" s="38"/>
      <c r="C1" s="38"/>
      <c r="D1" s="38"/>
      <c r="E1" s="38"/>
    </row>
    <row r="2" spans="1:5">
      <c r="A2" s="38"/>
      <c r="B2" s="38"/>
      <c r="C2" s="38"/>
      <c r="D2" s="38"/>
      <c r="E2" s="38"/>
    </row>
    <row r="3" spans="1:5">
      <c r="A3" s="236"/>
      <c r="B3" s="202" t="s">
        <v>148</v>
      </c>
      <c r="C3" s="202" t="s">
        <v>149</v>
      </c>
      <c r="D3" s="238" t="s">
        <v>150</v>
      </c>
      <c r="E3" s="238" t="s">
        <v>151</v>
      </c>
    </row>
    <row r="4" spans="1:5">
      <c r="A4" s="237"/>
      <c r="B4" s="205" t="s">
        <v>152</v>
      </c>
      <c r="C4" s="205" t="s">
        <v>153</v>
      </c>
      <c r="D4" s="239"/>
      <c r="E4" s="239"/>
    </row>
    <row r="5" spans="1:5" ht="25.5">
      <c r="A5" s="149" t="s">
        <v>154</v>
      </c>
      <c r="B5" s="204" t="s">
        <v>155</v>
      </c>
      <c r="C5" s="204"/>
      <c r="D5" s="232" t="s">
        <v>156</v>
      </c>
      <c r="E5" s="232" t="s">
        <v>53</v>
      </c>
    </row>
    <row r="6" spans="1:5" ht="25.5">
      <c r="A6" s="150" t="s">
        <v>157</v>
      </c>
      <c r="B6" s="206" t="s">
        <v>158</v>
      </c>
      <c r="C6" s="206"/>
      <c r="D6" s="233"/>
      <c r="E6" s="233"/>
    </row>
    <row r="7" spans="1:5" ht="25.5">
      <c r="A7" s="101"/>
      <c r="B7" s="206" t="s">
        <v>159</v>
      </c>
      <c r="C7" s="151" t="s">
        <v>160</v>
      </c>
      <c r="D7" s="204" t="s">
        <v>161</v>
      </c>
      <c r="E7" s="204" t="s">
        <v>162</v>
      </c>
    </row>
    <row r="8" spans="1:5" ht="25.5">
      <c r="A8" s="101"/>
      <c r="B8" s="102"/>
      <c r="C8" s="102"/>
      <c r="D8" s="206" t="s">
        <v>156</v>
      </c>
      <c r="E8" s="206" t="s">
        <v>53</v>
      </c>
    </row>
    <row r="9" spans="1:5" ht="25.5">
      <c r="A9" s="103"/>
      <c r="B9" s="104"/>
      <c r="C9" s="104"/>
      <c r="D9" s="104"/>
      <c r="E9" s="205" t="s">
        <v>163</v>
      </c>
    </row>
    <row r="10" spans="1:5">
      <c r="A10" s="230" t="s">
        <v>164</v>
      </c>
      <c r="B10" s="204"/>
      <c r="C10" s="232" t="s">
        <v>165</v>
      </c>
      <c r="D10" s="204" t="s">
        <v>166</v>
      </c>
      <c r="E10" s="232" t="s">
        <v>167</v>
      </c>
    </row>
    <row r="11" spans="1:5">
      <c r="A11" s="231"/>
      <c r="B11" s="203" t="s">
        <v>160</v>
      </c>
      <c r="C11" s="233"/>
      <c r="D11" s="205" t="s">
        <v>168</v>
      </c>
      <c r="E11" s="233"/>
    </row>
    <row r="12" spans="1:5" ht="25.5">
      <c r="A12" s="230" t="s">
        <v>169</v>
      </c>
      <c r="B12" s="204" t="s">
        <v>170</v>
      </c>
      <c r="C12" s="232" t="s">
        <v>171</v>
      </c>
      <c r="D12" s="204" t="s">
        <v>156</v>
      </c>
      <c r="E12" s="204" t="s">
        <v>53</v>
      </c>
    </row>
    <row r="13" spans="1:5" ht="25.5">
      <c r="A13" s="234"/>
      <c r="B13" s="206" t="s">
        <v>172</v>
      </c>
      <c r="C13" s="235"/>
      <c r="D13" s="206"/>
      <c r="E13" s="206" t="s">
        <v>173</v>
      </c>
    </row>
    <row r="14" spans="1:5" ht="51">
      <c r="A14" s="234"/>
      <c r="B14" s="206" t="s">
        <v>174</v>
      </c>
      <c r="C14" s="235"/>
      <c r="D14" s="206" t="s">
        <v>166</v>
      </c>
      <c r="E14" s="206" t="s">
        <v>167</v>
      </c>
    </row>
    <row r="15" spans="1:5">
      <c r="A15" s="231"/>
      <c r="B15" s="104"/>
      <c r="C15" s="233"/>
      <c r="D15" s="205" t="s">
        <v>168</v>
      </c>
      <c r="E15" s="205" t="s">
        <v>175</v>
      </c>
    </row>
  </sheetData>
  <mergeCells count="10">
    <mergeCell ref="A3:A4"/>
    <mergeCell ref="D3:D4"/>
    <mergeCell ref="E3:E4"/>
    <mergeCell ref="D5:D6"/>
    <mergeCell ref="E5:E6"/>
    <mergeCell ref="A10:A11"/>
    <mergeCell ref="C10:C11"/>
    <mergeCell ref="E10:E11"/>
    <mergeCell ref="A12:A15"/>
    <mergeCell ref="C12:C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</vt:vector>
  </TitlesOfParts>
  <Company>INEA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storti</dc:creator>
  <cp:lastModifiedBy>Fabio Iacobini</cp:lastModifiedBy>
  <cp:lastPrinted>2017-01-19T10:28:01Z</cp:lastPrinted>
  <dcterms:created xsi:type="dcterms:W3CDTF">2011-11-15T08:55:02Z</dcterms:created>
  <dcterms:modified xsi:type="dcterms:W3CDTF">2017-03-15T08:21:07Z</dcterms:modified>
</cp:coreProperties>
</file>